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penzimet sipas kategorive" sheetId="1" r:id="rId4"/>
    <sheet name="Fondet burimore" sheetId="2" r:id="rId5"/>
    <sheet name="AccountAnalysisSummaryReport" sheetId="3" r:id="rId6"/>
    <sheet name="Te hyrat tm2" sheetId="4" r:id="rId7"/>
    <sheet name="Kategorit ekonomike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<sst xmlns="http://schemas.openxmlformats.org/spreadsheetml/2006/main" uniqueCount="190">
  <si>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Valutë</t>
  </si>
  <si>
    <t>:</t>
  </si>
  <si>
    <t>EURO  (  €  )</t>
  </si>
  <si>
    <t>LITEM  SHPENZIMET SIPAS KLASIFIKIMIT EKONOMIK</t>
  </si>
  <si>
    <t xml:space="preserve">    11111  -  PAGA NETO</t>
  </si>
  <si>
    <t xml:space="preserve">    11121  -  TATIMI NË TË ARDHURAT PERSONALE</t>
  </si>
  <si>
    <t xml:space="preserve">    11131  -  KONTRIBUTI PENSIONAL - PUNËTORI</t>
  </si>
  <si>
    <t xml:space="preserve">    11151  -  SINDIKATAT</t>
  </si>
  <si>
    <t xml:space="preserve">    11152  -  ODAT PROFESIONALE</t>
  </si>
  <si>
    <t xml:space="preserve">    11211  -  PËRVOJA E PUNËS</t>
  </si>
  <si>
    <t xml:space="preserve">    11311  -  KONTRIBUTI PENSIONAL - PUNËDHËNËSI</t>
  </si>
  <si>
    <t xml:space="preserve">    11411  -  SHTESA E VEÇANTË PËR TË ZGJEDHURIT</t>
  </si>
  <si>
    <t xml:space="preserve">    11413  -  SHTESA E PERFORMANCËS</t>
  </si>
  <si>
    <t xml:space="preserve">    11416  -  SHTESA PËR VËLLIMIN E PUNËS</t>
  </si>
  <si>
    <t xml:space="preserve">    11431  -  KUJDESTARIA, PUNA GJATË NATËS &amp; PUNA JASHTË ORARIT TË PUNËS</t>
  </si>
  <si>
    <t xml:space="preserve">    11611  -  SHTESAT TRANZITORE</t>
  </si>
  <si>
    <t xml:space="preserve">                                           PAGA DHE MEDITJE </t>
  </si>
  <si>
    <t xml:space="preserve">    13132  -  AKOMODIMI PËR UDHËTIMET ZYRTARE BRENDA VENDIT</t>
  </si>
  <si>
    <t xml:space="preserve">    13141  -  PARA XHEPI/MËDITJET PËR UDHËTIME ZYRTARE JASHTË VENDIT</t>
  </si>
  <si>
    <t xml:space="preserve">    13143  -  SHPENZIMET E TJERA PËR UDHËTIMET ZYRTARE JASHTË VENDIT</t>
  </si>
  <si>
    <t xml:space="preserve">    13210  -  ENERGJIA ELEKTRIKE</t>
  </si>
  <si>
    <t xml:space="preserve">    13220  -  SHËRBIMET E UJËSJELLËSIT DHE KANALIZIMIT</t>
  </si>
  <si>
    <t xml:space="preserve">    13230  -  MBETURINAT</t>
  </si>
  <si>
    <t xml:space="preserve">    13250  -  TELEFONIA FIKSE</t>
  </si>
  <si>
    <t>SHERBIME KOMUNALE</t>
  </si>
  <si>
    <t xml:space="preserve">    13320  -  TELEFONIA MOBILE</t>
  </si>
  <si>
    <t xml:space="preserve">    13330  -  SHËRBIMET POSTARE</t>
  </si>
  <si>
    <t xml:space="preserve">    13410  -  SHËRBIMET E ARSIMIT DHE TRAJNIMIT</t>
  </si>
  <si>
    <t xml:space="preserve">    13420  -  SHËRBIMET E PËRFAQËSIMIT PËR AVOKATURË</t>
  </si>
  <si>
    <t xml:space="preserve">    13430  -  SHËRBIMET E NDRYSHME SHËNDETËSORE</t>
  </si>
  <si>
    <t xml:space="preserve">    13445  -  SHËRBIMET E VEÇANTA - KONSULENTË DHE KONTRAKTORË INDIVIDUAL</t>
  </si>
  <si>
    <t xml:space="preserve">    13450  -  SHËRBIMET E SHTYPJES/PRINTIMIT</t>
  </si>
  <si>
    <t xml:space="preserve">    13460  -  SHËRBIMET KONTRAKTUESE TË TJERA</t>
  </si>
  <si>
    <t xml:space="preserve">    13470  -  SHËRBIMET TEKNIKE</t>
  </si>
  <si>
    <t xml:space="preserve">    13480  -  SHPENZIMET E ANËTARËSIMIT</t>
  </si>
  <si>
    <t xml:space="preserve">    13504  -  PAJISJET E TJERA TË TEKNOL.INFORMATIVE DHE TË KOMUNIKIMIT</t>
  </si>
  <si>
    <t xml:space="preserve">    13509  -  PAJISJET E TJERA</t>
  </si>
  <si>
    <t xml:space="preserve">    13610  -  FURNIZIMET PËR ZYRË</t>
  </si>
  <si>
    <t xml:space="preserve">    13620  -  FURNIZIMI ME USHQIM DHE PIJE (JO DREKA ZYRTARE)</t>
  </si>
  <si>
    <t xml:space="preserve">    13630  -  FURNIZIMET MJEKËSORE</t>
  </si>
  <si>
    <t xml:space="preserve">    13640  -  FURNIZIMET E PASTRIMIT</t>
  </si>
  <si>
    <t xml:space="preserve">    13720  -  NAFTA PËR NGROHJE QENDRORE</t>
  </si>
  <si>
    <t xml:space="preserve">    13780  -  DERIVATET PËR AUTOMJETE, GJENERATORË DHE MAKINERI</t>
  </si>
  <si>
    <t xml:space="preserve">    13810  -  AVANCË (PARADHËNIA) PËR PARA TË IMËTA</t>
  </si>
  <si>
    <t xml:space="preserve">    13820  -  AVANCË (PARADHËNIA) PËR UDHËTIME ZYRTARE</t>
  </si>
  <si>
    <t xml:space="preserve">    13950  -  REGJISTRIMI I AUTOMJETEVE</t>
  </si>
  <si>
    <t xml:space="preserve">    13951  -  SIGURIMI I AUTOMJETEVE</t>
  </si>
  <si>
    <t xml:space="preserve">    13954  -  KONTROLLIMI TEKNIK I AUTOMJETEVE</t>
  </si>
  <si>
    <t xml:space="preserve">    14010  -  MIRËMBAJTJA DHE RIPARIMI I AUTOMJETEVE</t>
  </si>
  <si>
    <t xml:space="preserve">    14020  -  MIRËMBAJTJA E NDËRTESAVE TË BANIMIT</t>
  </si>
  <si>
    <t xml:space="preserve">    14022  -  MIRËMBAJTJA E NDËRTESAVE ADMINISTRATIVE DHE AFARISTE</t>
  </si>
  <si>
    <t xml:space="preserve">    14023  -  MIRËMBAJTJA E NDËRTESAVE ARSIMORE</t>
  </si>
  <si>
    <t xml:space="preserve">    14024  -  MIRËMBAJTJA E NDËRTESAVE SHËNDETËSORE</t>
  </si>
  <si>
    <t xml:space="preserve">    14032  -  MIRËMBAJTJA E RRUGËVE LOKALE</t>
  </si>
  <si>
    <t xml:space="preserve">    14050  -  MIRËMBAJTJA E MOBILJEVE DHE PAJISJEVE</t>
  </si>
  <si>
    <t xml:space="preserve">    14060  -  MIRËMBAJTJA RUTINORE</t>
  </si>
  <si>
    <t xml:space="preserve">    14230  -  SHPENZIMET PËR INFORMIM PUBLIK</t>
  </si>
  <si>
    <t xml:space="preserve">    14310  -  KOMPENSIMI I PËRFAQËSIMIT BRENDA VENDIT</t>
  </si>
  <si>
    <t xml:space="preserve">    14410  -  VENDIMET GJYQËSORE</t>
  </si>
  <si>
    <t>MALLRA DHE SHERBIME</t>
  </si>
  <si>
    <t xml:space="preserve">    21110  -  SUBVENCIONET PËR ENTITETET PUBLIKE</t>
  </si>
  <si>
    <t xml:space="preserve">    21200  -  SUBVENCIONET PËR ENTITETET JOPUBLIKE</t>
  </si>
  <si>
    <t xml:space="preserve">    22202  -  TRANSFERET PËR PËRFITUES INDIVIDUAL TJERË</t>
  </si>
  <si>
    <t xml:space="preserve">    22298  -  PAGESAT PËR SHËRBIMET E VARRIMIT</t>
  </si>
  <si>
    <t>SUBVENCIONE DHE TRANSFERE</t>
  </si>
  <si>
    <t xml:space="preserve">    31120  -  NDËRTESAT ADMINISTRATIVE DHE AFARISTE</t>
  </si>
  <si>
    <t xml:space="preserve">    31121  -  NDËRTESAT ARSIMORE</t>
  </si>
  <si>
    <t xml:space="preserve">    31124  -  OBJEKTET SPORTIVE</t>
  </si>
  <si>
    <t xml:space="preserve">    31125  -  MONUMENTET DHE KOMPLEKSET MEMORIALE</t>
  </si>
  <si>
    <t xml:space="preserve">    31129  -  FUSHAT SPORTIVE</t>
  </si>
  <si>
    <t xml:space="preserve">    31230  -  RRUGËT LOKALE</t>
  </si>
  <si>
    <t xml:space="preserve">    31250  -  RRJETET E KANALIZIMIT</t>
  </si>
  <si>
    <t xml:space="preserve">    31260  -  RRJETET E UJËSJELLËSIT</t>
  </si>
  <si>
    <t xml:space="preserve">    32140  -  PARQET DHE HAPËSIRAT PUBLIKE</t>
  </si>
  <si>
    <t xml:space="preserve">    34000  -  PAGESAT SIPAS VENDIMEVE GJYQËSORE</t>
  </si>
  <si>
    <t xml:space="preserve">                             INVESTIME KAPITALE</t>
  </si>
  <si>
    <t>Bilanci i përgjithshëm</t>
  </si>
  <si>
    <t>SHPENZIMET SIPAS FONDEVE BURIMORE JANAR-QERSHOR 2026</t>
  </si>
  <si>
    <t>Përshkrimi</t>
  </si>
  <si>
    <t>Buxheti Aktual</t>
  </si>
  <si>
    <t>Alokuar</t>
  </si>
  <si>
    <t>E paalokuar</t>
  </si>
  <si>
    <t>Aktuali</t>
  </si>
  <si>
    <t>Zotimet/obligimet e papaguara</t>
  </si>
  <si>
    <t>Bilanci</t>
  </si>
  <si>
    <t>REALIZIMI I BUXHETIT SIPAS FONDEVE</t>
  </si>
  <si>
    <t>A</t>
  </si>
  <si>
    <t>B</t>
  </si>
  <si>
    <t>A - B</t>
  </si>
  <si>
    <t>C</t>
  </si>
  <si>
    <t>D</t>
  </si>
  <si>
    <t>A - ( C + D )</t>
  </si>
  <si>
    <t xml:space="preserve">    10 BUXHETI</t>
  </si>
  <si>
    <t xml:space="preserve">      653 KAMENICË</t>
  </si>
  <si>
    <t xml:space="preserve">        11 PAGA DHE SHTESA</t>
  </si>
  <si>
    <t xml:space="preserve">        13 MALLRA DHE SHËRBIME</t>
  </si>
  <si>
    <t xml:space="preserve">        14 SHPENZIME KOMUNALE</t>
  </si>
  <si>
    <t xml:space="preserve">        20 SUBVENCIONE DHE TRANSFERE</t>
  </si>
  <si>
    <t xml:space="preserve">        30 PASURITË JOFINANCIARE</t>
  </si>
  <si>
    <t xml:space="preserve">    21 TË HYRAT VETANAKE</t>
  </si>
  <si>
    <t xml:space="preserve">    31 GRANTI I DONACIONEVE TË BRENDSHME</t>
  </si>
  <si>
    <t xml:space="preserve">    32 GRANTE TJERA TË JASHTME</t>
  </si>
  <si>
    <t xml:space="preserve">    58 INTERNACIONAL CIVIL OFFICE - ICO</t>
  </si>
  <si>
    <t xml:space="preserve">    61 QEVERIA ZVICRANE</t>
  </si>
  <si>
    <t xml:space="preserve">    86 REPUBLIKA ÇEKE</t>
  </si>
  <si>
    <t xml:space="preserve">    93 COUNCIL OF EUROPE</t>
  </si>
  <si>
    <t>Totali I Përgjithshëm</t>
  </si>
  <si>
    <t>TE HYRAT PRILL QERSHOR 2026</t>
  </si>
  <si>
    <t>TOTALI</t>
  </si>
  <si>
    <t xml:space="preserve">    16329  -  ADMINISTRATA - KAMENICË</t>
  </si>
  <si>
    <t xml:space="preserve">      50016  -  TAKSA PËR CERTIFIKATA TË TJERA</t>
  </si>
  <si>
    <t xml:space="preserve">      50413  -  SHITJA E PASURISË PUBLIKE</t>
  </si>
  <si>
    <t xml:space="preserve">    17529  -  BUXHETI - KAMENICË</t>
  </si>
  <si>
    <t xml:space="preserve">      40110  -  TATIMI NË PRONË</t>
  </si>
  <si>
    <t xml:space="preserve">      50029  -  TAKSA PËR USHTRIMIN E VEPRIMTARIVE AFARISTE</t>
  </si>
  <si>
    <t xml:space="preserve">      50408  -  QIRAJA NGA PRONA PUBLIKE</t>
  </si>
  <si>
    <t xml:space="preserve">    18189  -  INFRASTRUKTURA PUBLIKE - KAMENICË</t>
  </si>
  <si>
    <t xml:space="preserve">      50001  -  TAKSA PËR REGJISTRIM TË AUTOMJETEVE</t>
  </si>
  <si>
    <t xml:space="preserve">      50002  -  TAKSA RRUGORE</t>
  </si>
  <si>
    <t xml:space="preserve">      50104  -  GJOBAT NGA INSPEKTORATI</t>
  </si>
  <si>
    <t xml:space="preserve">      50405  -  SHFRYTËZIMI I PRONËS PUBLIKE</t>
  </si>
  <si>
    <t xml:space="preserve">    47029  -  BUJQËSIA - KAMENICË</t>
  </si>
  <si>
    <t xml:space="preserve">      50012  -  TAKSA PËR NDËRRIM TË DESTINIMIT TË PRONËS</t>
  </si>
  <si>
    <t xml:space="preserve">    65145  -  SHËRBIMET KADASTRALE - KAMENICË</t>
  </si>
  <si>
    <t xml:space="preserve">      50011  -  TAKSA PËR NDËRRIM TË PRONARIT TË PRONËS</t>
  </si>
  <si>
    <t xml:space="preserve">      50019  -  TAKSA TË TJERA ADMINISTRATIVE</t>
  </si>
  <si>
    <t xml:space="preserve">      50504  -  MATJA E TOKËS NË TERREN</t>
  </si>
  <si>
    <t xml:space="preserve">    66450  -  PLANIFIKIMI URBANIZMI INSPEKCIONI - KAMENICË</t>
  </si>
  <si>
    <t xml:space="preserve">      50009  -  TAKSA PËR LEJE NDËRTIMI</t>
  </si>
  <si>
    <t xml:space="preserve">      50026  -  TAKSA PËR LEGALIZIMIN E OBJEKTEVE</t>
  </si>
  <si>
    <t xml:space="preserve">      50503  -  INSPEKTIMI PËR RESPEKTIM TË PLANIT URBANISTIK</t>
  </si>
  <si>
    <t xml:space="preserve">    74750  -  SHËRBIMET E KUJDESIT PRIMAR SHËNDETËSOR - KAMENICË</t>
  </si>
  <si>
    <t xml:space="preserve">      50409  -  PARTICIPIMET</t>
  </si>
  <si>
    <t xml:space="preserve">    85029  -  SHËRBIMET KULTURORE - KAMENICË</t>
  </si>
  <si>
    <t xml:space="preserve">      50401  -  SHITJA E SHËRBIMEVE</t>
  </si>
  <si>
    <t xml:space="preserve">    92770  -  ARSIMI PARAFILLOR   ÇERDHET - KAMENICË</t>
  </si>
  <si>
    <t xml:space="preserve">    95040  -  ARSIMI I MESËM - KAMENICË</t>
  </si>
  <si>
    <t>Tabela e të hyrave vetanake të inkasuara në baza vjetore 2024-2025 dhe 2026 për periudhën Prill-Qershor TM2</t>
  </si>
  <si>
    <t xml:space="preserve">Kodi </t>
  </si>
  <si>
    <t>2024/2025</t>
  </si>
  <si>
    <t>2025/2026</t>
  </si>
  <si>
    <t>1. GJITHSEJ PRANIMET DIREKTE</t>
  </si>
  <si>
    <t>1.1. Të hyrat nga  programi 16329</t>
  </si>
  <si>
    <t>1.1.2 Taksa certifikata tjera</t>
  </si>
  <si>
    <t>1.2.   Te hyrat nga shitja e pasurisë</t>
  </si>
  <si>
    <t>1.2.Të hyrat nga programi 17529</t>
  </si>
  <si>
    <t>1.2.1  Tatimi ne Prone</t>
  </si>
  <si>
    <t>1.2.2 Taksa per ushtrim te veprimtarise se biznesit</t>
  </si>
  <si>
    <t>1.2.3 Qiraja nga objektet publike</t>
  </si>
  <si>
    <t>1.3.Të hyrat nga programi  18189</t>
  </si>
  <si>
    <t>1.3.1 Taksa regjistrim I automjeteve</t>
  </si>
  <si>
    <t>1.3.2.Taksa Rrugore</t>
  </si>
  <si>
    <t>1.3.3 Gjobat nga Inspektoriati</t>
  </si>
  <si>
    <t>1.3.4  Licenca per regjistrim biznesi</t>
  </si>
  <si>
    <t>1.3.5 Licenca tjera per afarizem</t>
  </si>
  <si>
    <t>1.3.6 Shfrytezim I prones publike</t>
  </si>
  <si>
    <t>1.3.7 Inspektimi Veterinar</t>
  </si>
  <si>
    <t>1.4. Të hyrat nga programi 47029</t>
  </si>
  <si>
    <t xml:space="preserve">                    -   </t>
  </si>
  <si>
    <t>Te hyrat nga Konfiskimet</t>
  </si>
  <si>
    <t>Ndrrimi I destinacionit te Tokës</t>
  </si>
  <si>
    <t>1.5.Të hyrat nga programi 65145</t>
  </si>
  <si>
    <t>1.5.1 Taksa regjistrim I trashegimise</t>
  </si>
  <si>
    <t>1.5.3 Taksa tjera administrative</t>
  </si>
  <si>
    <t>1.5.4 Taksa për matjen e tokes ne teren</t>
  </si>
  <si>
    <t>1.6.Të hyrat nga programi  66450</t>
  </si>
  <si>
    <t>1.6.1 Taksa per leje ndertimi</t>
  </si>
  <si>
    <t>1.6.2 Insp.Respektimi Urbanistik</t>
  </si>
  <si>
    <t>Taksa per legalizim te objekteve</t>
  </si>
  <si>
    <t>1.7.Të hyrat nga programi 74750</t>
  </si>
  <si>
    <t>1.7.1 Participimet</t>
  </si>
  <si>
    <t>1.8.Të hyrat nga programi 85029</t>
  </si>
  <si>
    <t>1.8.1 Shitja e Sherbimeve</t>
  </si>
  <si>
    <t>1.9.Të hyrat nga programi 92770,95040</t>
  </si>
  <si>
    <t>1.9.1 Participimet</t>
  </si>
  <si>
    <t>1.9.2 Participimet</t>
  </si>
  <si>
    <t>Gjobat në Trafik</t>
  </si>
  <si>
    <t>Agjencioni Pyjor</t>
  </si>
  <si>
    <t>Gjobat nga Gjykata</t>
  </si>
  <si>
    <t xml:space="preserve">Gjithesejt </t>
  </si>
  <si>
    <t>SHPENZIMET SIPAS KATEGORIVE EKONOMIKE PRILL-QERSHOR 2026</t>
  </si>
  <si>
    <t>Kategorite ekonomike</t>
  </si>
  <si>
    <t xml:space="preserve">Shpenzimet </t>
  </si>
  <si>
    <t>Kthimet</t>
  </si>
  <si>
    <t>Totali</t>
  </si>
  <si>
    <t xml:space="preserve">    11  -  PAGA DHE SHTESA</t>
  </si>
  <si>
    <t xml:space="preserve">    13  -  MALLRA DHE SHËRBIME</t>
  </si>
  <si>
    <t xml:space="preserve">    14  -  SHPENZIME KOMUNALE</t>
  </si>
  <si>
    <t xml:space="preserve">    20  -  SUBVENCIONE DHE TRANSFERE</t>
  </si>
  <si>
    <t xml:space="preserve">    30  -  PASURITË JOFINANCIARE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</si>
</sst>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  <col min="9" max="9" width="9.10" style="0"/>
    <col min="10" max="10" width="9.10" style="0"/>
    <col min="11" max="11" width="9.10" style="0"/>
  </cols>
  <sheetData>
    <row r="1" spans="1:11">
      <c r="A1"/>
      <c r="B1" t="s">
        <v>0</v>
      </c>
      <c r="C1" t="s">
        <v>1</v>
      </c>
      <c r="D1" t="s">
        <v>2</v>
      </c>
      <c r="E1"/>
      <c r="F1"/>
      <c r="G1"/>
      <c r="H1"/>
      <c r="I1"/>
      <c r="J1"/>
      <c r="K1"/>
    </row>
    <row r="2" spans="1:11">
      <c r="A2"/>
      <c r="B2" t="s">
        <v>3</v>
      </c>
      <c r="C2"/>
      <c r="D2"/>
      <c r="E2"/>
      <c r="F2"/>
      <c r="G2"/>
      <c r="H2"/>
      <c r="I2"/>
      <c r="J2"/>
      <c r="K2"/>
    </row>
    <row r="3" spans="1:11">
      <c r="A3"/>
      <c r="B3" t="s">
        <v>4</v>
      </c>
      <c r="C3"/>
      <c r="D3"/>
      <c r="E3"/>
      <c r="F3">
        <v>1875125.21</v>
      </c>
      <c r="G3">
        <v>4917.61</v>
      </c>
      <c r="H3"/>
      <c r="I3" t="str">
        <f>F3-G3</f>
        <v>0</v>
      </c>
      <c r="J3"/>
      <c r="K3"/>
    </row>
    <row r="4" spans="1:11">
      <c r="A4"/>
      <c r="B4" t="s">
        <v>5</v>
      </c>
      <c r="C4"/>
      <c r="D4"/>
      <c r="E4"/>
      <c r="F4">
        <v>138639.53</v>
      </c>
      <c r="G4">
        <v>820.93</v>
      </c>
      <c r="H4"/>
      <c r="I4" t="str">
        <f>F4-G4</f>
        <v>0</v>
      </c>
      <c r="J4"/>
      <c r="K4"/>
    </row>
    <row r="5" spans="1:11">
      <c r="A5"/>
      <c r="B5" t="s">
        <v>6</v>
      </c>
      <c r="C5"/>
      <c r="D5"/>
      <c r="E5"/>
      <c r="F5">
        <v>120329.37</v>
      </c>
      <c r="G5">
        <v>554.19</v>
      </c>
      <c r="H5"/>
      <c r="I5" t="str">
        <f>F5-G5</f>
        <v>0</v>
      </c>
      <c r="J5"/>
      <c r="K5"/>
    </row>
    <row r="6" spans="1:11">
      <c r="A6"/>
      <c r="B6" t="s">
        <v>7</v>
      </c>
      <c r="C6"/>
      <c r="D6"/>
      <c r="E6"/>
      <c r="F6">
        <v>6316.79</v>
      </c>
      <c r="G6">
        <v>42.39</v>
      </c>
      <c r="H6"/>
      <c r="I6" t="str">
        <f>F6-G6</f>
        <v>0</v>
      </c>
      <c r="J6"/>
      <c r="K6"/>
    </row>
    <row r="7" spans="1:11">
      <c r="A7"/>
      <c r="B7" t="s">
        <v>8</v>
      </c>
      <c r="C7"/>
      <c r="D7"/>
      <c r="E7"/>
      <c r="F7">
        <v>927.34</v>
      </c>
      <c r="G7">
        <v>0</v>
      </c>
      <c r="H7"/>
      <c r="I7" t="str">
        <f>F7-G7</f>
        <v>0</v>
      </c>
      <c r="J7"/>
      <c r="K7"/>
    </row>
    <row r="8" spans="1:11">
      <c r="A8"/>
      <c r="B8" t="s">
        <v>9</v>
      </c>
      <c r="C8"/>
      <c r="D8"/>
      <c r="E8"/>
      <c r="F8">
        <v>157274.22</v>
      </c>
      <c r="G8">
        <v>782.56</v>
      </c>
      <c r="H8"/>
      <c r="I8" t="str">
        <f>F8-G8</f>
        <v>0</v>
      </c>
      <c r="J8"/>
      <c r="K8"/>
    </row>
    <row r="9" spans="1:11">
      <c r="A9"/>
      <c r="B9" t="s">
        <v>10</v>
      </c>
      <c r="C9"/>
      <c r="D9"/>
      <c r="E9"/>
      <c r="F9">
        <v>120329.37</v>
      </c>
      <c r="G9">
        <v>554.19</v>
      </c>
      <c r="H9"/>
      <c r="I9" t="str">
        <f>F9-G9</f>
        <v>0</v>
      </c>
      <c r="J9"/>
      <c r="K9"/>
    </row>
    <row r="10" spans="1:11">
      <c r="A10"/>
      <c r="B10" t="s">
        <v>11</v>
      </c>
      <c r="C10"/>
      <c r="D10"/>
      <c r="E10"/>
      <c r="F10">
        <v>6674.15</v>
      </c>
      <c r="G10">
        <v>0</v>
      </c>
      <c r="H10"/>
      <c r="I10" t="str">
        <f>F10-G10</f>
        <v>0</v>
      </c>
      <c r="J10"/>
      <c r="K10"/>
    </row>
    <row r="11" spans="1:11">
      <c r="A11"/>
      <c r="B11" t="s">
        <v>12</v>
      </c>
      <c r="C11"/>
      <c r="D11"/>
      <c r="E11"/>
      <c r="F11">
        <v>4441.69</v>
      </c>
      <c r="G11">
        <v>4441.69</v>
      </c>
      <c r="H11"/>
      <c r="I11" t="str">
        <f>F11-G11</f>
        <v>0</v>
      </c>
      <c r="J11"/>
      <c r="K11"/>
    </row>
    <row r="12" spans="1:11">
      <c r="A12"/>
      <c r="B12" t="s">
        <v>13</v>
      </c>
      <c r="C12"/>
      <c r="D12"/>
      <c r="E12"/>
      <c r="F12">
        <v>1326.82</v>
      </c>
      <c r="G12">
        <v>0</v>
      </c>
      <c r="H12"/>
      <c r="I12" t="str">
        <f>F12-G12</f>
        <v>0</v>
      </c>
      <c r="J12"/>
      <c r="K12"/>
    </row>
    <row r="13" spans="1:11">
      <c r="A13"/>
      <c r="B13" t="s">
        <v>14</v>
      </c>
      <c r="C13"/>
      <c r="D13"/>
      <c r="E13"/>
      <c r="F13">
        <v>96044.32</v>
      </c>
      <c r="G13">
        <v>0</v>
      </c>
      <c r="H13"/>
      <c r="I13" t="str">
        <f>F13-G13</f>
        <v>0</v>
      </c>
      <c r="J13"/>
      <c r="K13"/>
    </row>
    <row r="14" spans="1:11">
      <c r="A14"/>
      <c r="B14"/>
      <c r="C14"/>
      <c r="D14"/>
      <c r="E14"/>
      <c r="F14"/>
      <c r="G14"/>
      <c r="H14"/>
      <c r="I14" t="str">
        <f>F14-G14</f>
        <v>0</v>
      </c>
      <c r="J14"/>
      <c r="K14"/>
    </row>
    <row r="15" spans="1:11">
      <c r="A15"/>
      <c r="B15" t="s">
        <v>15</v>
      </c>
      <c r="C15"/>
      <c r="D15"/>
      <c r="E15"/>
      <c r="F15">
        <v>1263.46</v>
      </c>
      <c r="G15">
        <v>0</v>
      </c>
      <c r="H15"/>
      <c r="I15" t="str">
        <f>F15-G15</f>
        <v>0</v>
      </c>
      <c r="J15"/>
      <c r="K15"/>
    </row>
    <row r="16" spans="1:11">
      <c r="A16"/>
      <c r="B16"/>
      <c r="C16"/>
      <c r="D16" t="s">
        <v>16</v>
      </c>
      <c r="E16"/>
      <c r="F16"/>
      <c r="G16"/>
      <c r="H16"/>
      <c r="I16" t="str">
        <f>SUM(I3:I15)</f>
        <v>0</v>
      </c>
      <c r="J16"/>
      <c r="K16"/>
    </row>
    <row r="17" spans="1:11">
      <c r="A17"/>
      <c r="B17" t="s">
        <v>17</v>
      </c>
      <c r="C17"/>
      <c r="D17"/>
      <c r="E17"/>
      <c r="F17">
        <v>3949</v>
      </c>
      <c r="G17">
        <v>0</v>
      </c>
      <c r="H17"/>
      <c r="I17" t="str">
        <f>F17-G17</f>
        <v>0</v>
      </c>
      <c r="J17"/>
      <c r="K17"/>
    </row>
    <row r="18" spans="1:11">
      <c r="A18"/>
      <c r="B18" t="s">
        <v>18</v>
      </c>
      <c r="C18"/>
      <c r="D18"/>
      <c r="E18"/>
      <c r="F18">
        <v>1512.8</v>
      </c>
      <c r="G18">
        <v>316.8</v>
      </c>
      <c r="H18"/>
      <c r="I18" t="str">
        <f>F18-G18</f>
        <v>0</v>
      </c>
      <c r="J18"/>
      <c r="K18"/>
    </row>
    <row r="19" spans="1:11">
      <c r="A19"/>
      <c r="B19" t="s">
        <v>19</v>
      </c>
      <c r="C19"/>
      <c r="D19"/>
      <c r="E19"/>
      <c r="F19">
        <v>2589.44</v>
      </c>
      <c r="G19">
        <v>1267.2</v>
      </c>
      <c r="H19"/>
      <c r="I19" t="str">
        <f>F19-G19</f>
        <v>0</v>
      </c>
      <c r="J19"/>
      <c r="K19"/>
    </row>
    <row r="20" spans="1:11">
      <c r="A20"/>
      <c r="B20" t="s">
        <v>20</v>
      </c>
      <c r="C20"/>
      <c r="D20"/>
      <c r="E20"/>
      <c r="F20">
        <v>95996.01</v>
      </c>
      <c r="G20">
        <v>0</v>
      </c>
      <c r="H20"/>
      <c r="I20" t="str">
        <f>F21-G21</f>
        <v>0</v>
      </c>
      <c r="J20"/>
      <c r="K20"/>
    </row>
    <row r="21" spans="1:11">
      <c r="A21"/>
      <c r="B21" t="s">
        <v>21</v>
      </c>
      <c r="C21"/>
      <c r="D21"/>
      <c r="E21"/>
      <c r="F21">
        <v>2019.65</v>
      </c>
      <c r="G21">
        <v>0</v>
      </c>
      <c r="H21"/>
      <c r="I21" t="str">
        <f>F22-G22</f>
        <v>0</v>
      </c>
      <c r="J21"/>
      <c r="K21"/>
    </row>
    <row r="22" spans="1:11">
      <c r="A22"/>
      <c r="B22" t="s">
        <v>22</v>
      </c>
      <c r="C22"/>
      <c r="D22"/>
      <c r="E22"/>
      <c r="F22">
        <v>1830</v>
      </c>
      <c r="G22">
        <v>0</v>
      </c>
      <c r="H22"/>
      <c r="I22" t="str">
        <f>F23-G23</f>
        <v>0</v>
      </c>
      <c r="J22"/>
      <c r="K22"/>
    </row>
    <row r="23" spans="1:11">
      <c r="A23"/>
      <c r="B23" t="s">
        <v>23</v>
      </c>
      <c r="C23"/>
      <c r="D23"/>
      <c r="E23"/>
      <c r="F23">
        <v>1412.93</v>
      </c>
      <c r="G23">
        <v>0</v>
      </c>
      <c r="H23"/>
      <c r="I23" t="str">
        <f>F24-G24</f>
        <v>0</v>
      </c>
      <c r="J23"/>
      <c r="K23"/>
    </row>
    <row r="24" spans="1:11">
      <c r="A24"/>
      <c r="B24"/>
      <c r="C24"/>
      <c r="D24" t="s">
        <v>24</v>
      </c>
      <c r="E24"/>
      <c r="F24"/>
      <c r="G24"/>
      <c r="H24"/>
      <c r="I24" t="str">
        <f>SUM(I21:I24)</f>
        <v>0</v>
      </c>
      <c r="J24"/>
      <c r="K24"/>
    </row>
    <row r="25" spans="1:11">
      <c r="A25"/>
      <c r="B25" t="s">
        <v>25</v>
      </c>
      <c r="C25"/>
      <c r="D25"/>
      <c r="E25"/>
      <c r="F25">
        <v>217.26</v>
      </c>
      <c r="G25">
        <v>0</v>
      </c>
      <c r="H25"/>
      <c r="I25" t="str">
        <f>F26-G26</f>
        <v>0</v>
      </c>
      <c r="J25"/>
      <c r="K25"/>
    </row>
    <row r="26" spans="1:11">
      <c r="A26"/>
      <c r="B26" t="s">
        <v>26</v>
      </c>
      <c r="C26"/>
      <c r="D26"/>
      <c r="E26"/>
      <c r="F26">
        <v>2502.3</v>
      </c>
      <c r="G26">
        <v>0</v>
      </c>
      <c r="H26"/>
      <c r="I26" t="str">
        <f>F27-G27</f>
        <v>0</v>
      </c>
      <c r="J26"/>
      <c r="K26"/>
    </row>
    <row r="27" spans="1:11">
      <c r="A27"/>
      <c r="B27" t="s">
        <v>27</v>
      </c>
      <c r="C27"/>
      <c r="D27"/>
      <c r="E27"/>
      <c r="F27">
        <v>1240</v>
      </c>
      <c r="G27">
        <v>0</v>
      </c>
      <c r="H27"/>
      <c r="I27" t="str">
        <f>F28-G28</f>
        <v>0</v>
      </c>
      <c r="J27"/>
      <c r="K27"/>
    </row>
    <row r="28" spans="1:11">
      <c r="A28"/>
      <c r="B28" t="s">
        <v>28</v>
      </c>
      <c r="C28"/>
      <c r="D28"/>
      <c r="E28"/>
      <c r="F28">
        <v>8585.75</v>
      </c>
      <c r="G28">
        <v>0</v>
      </c>
      <c r="H28"/>
      <c r="I28" t="str">
        <f>F29-G29</f>
        <v>0</v>
      </c>
      <c r="J28"/>
      <c r="K28"/>
    </row>
    <row r="29" spans="1:11">
      <c r="A29"/>
      <c r="B29" t="s">
        <v>29</v>
      </c>
      <c r="C29"/>
      <c r="D29"/>
      <c r="E29"/>
      <c r="F29">
        <v>2438</v>
      </c>
      <c r="G29">
        <v>0</v>
      </c>
      <c r="H29"/>
      <c r="I29" t="str">
        <f>F30-G30</f>
        <v>0</v>
      </c>
      <c r="J29"/>
      <c r="K29"/>
    </row>
    <row r="30" spans="1:11">
      <c r="A30"/>
      <c r="B30" t="s">
        <v>30</v>
      </c>
      <c r="C30"/>
      <c r="D30"/>
      <c r="E30"/>
      <c r="F30">
        <v>48597.06</v>
      </c>
      <c r="G30">
        <v>0</v>
      </c>
      <c r="H30"/>
      <c r="I30" t="str">
        <f>F31-G31</f>
        <v>0</v>
      </c>
      <c r="J30"/>
      <c r="K30"/>
    </row>
    <row r="31" spans="1:11">
      <c r="A31"/>
      <c r="B31"/>
      <c r="C31"/>
      <c r="D31"/>
      <c r="E31"/>
      <c r="F31"/>
      <c r="G31"/>
      <c r="H31"/>
      <c r="I31" t="str">
        <f>F32-G32</f>
        <v>0</v>
      </c>
      <c r="J31"/>
      <c r="K31"/>
    </row>
    <row r="32" spans="1:11">
      <c r="A32"/>
      <c r="B32" t="s">
        <v>31</v>
      </c>
      <c r="C32"/>
      <c r="D32"/>
      <c r="E32"/>
      <c r="F32">
        <v>2790.79</v>
      </c>
      <c r="G32">
        <v>0</v>
      </c>
      <c r="H32"/>
      <c r="I32" t="str">
        <f>F33-G33</f>
        <v>0</v>
      </c>
      <c r="J32"/>
      <c r="K32"/>
    </row>
    <row r="33" spans="1:11">
      <c r="A33"/>
      <c r="B33" t="s">
        <v>32</v>
      </c>
      <c r="C33"/>
      <c r="D33"/>
      <c r="E33"/>
      <c r="F33">
        <v>119444.6</v>
      </c>
      <c r="G33">
        <v>0</v>
      </c>
      <c r="H33"/>
      <c r="I33" t="str">
        <f>F34-G34</f>
        <v>0</v>
      </c>
      <c r="J33"/>
      <c r="K33"/>
    </row>
    <row r="34" spans="1:11">
      <c r="A34"/>
      <c r="B34" t="s">
        <v>33</v>
      </c>
      <c r="C34"/>
      <c r="D34"/>
      <c r="E34"/>
      <c r="F34">
        <v>6991</v>
      </c>
      <c r="G34">
        <v>0</v>
      </c>
      <c r="H34"/>
      <c r="I34" t="str">
        <f>F35-G35</f>
        <v>0</v>
      </c>
      <c r="J34"/>
      <c r="K34"/>
    </row>
    <row r="35" spans="1:11">
      <c r="A35"/>
      <c r="B35" t="s">
        <v>34</v>
      </c>
      <c r="C35"/>
      <c r="D35"/>
      <c r="E35"/>
      <c r="F35">
        <v>1500</v>
      </c>
      <c r="G35">
        <v>0</v>
      </c>
      <c r="H35"/>
      <c r="I35" t="str">
        <f>F36-G36</f>
        <v>0</v>
      </c>
      <c r="J35"/>
      <c r="K35"/>
    </row>
    <row r="36" spans="1:11">
      <c r="A36"/>
      <c r="B36" t="s">
        <v>35</v>
      </c>
      <c r="C36"/>
      <c r="D36"/>
      <c r="E36"/>
      <c r="F36">
        <v>72383.35</v>
      </c>
      <c r="G36">
        <v>0</v>
      </c>
      <c r="H36"/>
      <c r="I36" t="str">
        <f>F37-G37</f>
        <v>0</v>
      </c>
      <c r="J36"/>
      <c r="K36"/>
    </row>
    <row r="37" spans="1:11">
      <c r="A37"/>
      <c r="B37" t="s">
        <v>36</v>
      </c>
      <c r="C37"/>
      <c r="D37"/>
      <c r="E37"/>
      <c r="F37">
        <v>8726</v>
      </c>
      <c r="G37">
        <v>0</v>
      </c>
      <c r="H37"/>
      <c r="I37" t="str">
        <f>F38-G38</f>
        <v>0</v>
      </c>
      <c r="J37"/>
      <c r="K37"/>
    </row>
    <row r="38" spans="1:11">
      <c r="A38"/>
      <c r="B38" t="s">
        <v>37</v>
      </c>
      <c r="C38"/>
      <c r="D38"/>
      <c r="E38"/>
      <c r="F38">
        <v>4578.61</v>
      </c>
      <c r="G38">
        <v>0</v>
      </c>
      <c r="H38"/>
      <c r="I38" t="str">
        <f>F39-G39</f>
        <v>0</v>
      </c>
      <c r="J38"/>
      <c r="K38"/>
    </row>
    <row r="39" spans="1:11">
      <c r="A39"/>
      <c r="B39" t="s">
        <v>38</v>
      </c>
      <c r="C39"/>
      <c r="D39"/>
      <c r="E39"/>
      <c r="F39">
        <v>11787.19</v>
      </c>
      <c r="G39">
        <v>0</v>
      </c>
      <c r="H39"/>
      <c r="I39" t="str">
        <f>F40-G40</f>
        <v>0</v>
      </c>
      <c r="J39"/>
      <c r="K39"/>
    </row>
    <row r="40" spans="1:11">
      <c r="A40"/>
      <c r="B40" t="s">
        <v>39</v>
      </c>
      <c r="C40"/>
      <c r="D40"/>
      <c r="E40"/>
      <c r="F40">
        <v>30207.52</v>
      </c>
      <c r="G40">
        <v>0</v>
      </c>
      <c r="H40"/>
      <c r="I40" t="str">
        <f>F41-G41</f>
        <v>0</v>
      </c>
      <c r="J40"/>
      <c r="K40"/>
    </row>
    <row r="41" spans="1:11">
      <c r="A41"/>
      <c r="B41" t="s">
        <v>40</v>
      </c>
      <c r="C41"/>
      <c r="D41"/>
      <c r="E41"/>
      <c r="F41">
        <v>10199.82</v>
      </c>
      <c r="G41">
        <v>0</v>
      </c>
      <c r="H41"/>
      <c r="I41" t="str">
        <f>F42-G42</f>
        <v>0</v>
      </c>
      <c r="J41"/>
      <c r="K41"/>
    </row>
    <row r="42" spans="1:11">
      <c r="A42"/>
      <c r="B42" t="s">
        <v>41</v>
      </c>
      <c r="C42"/>
      <c r="D42"/>
      <c r="E42"/>
      <c r="F42">
        <v>3250.86</v>
      </c>
      <c r="G42">
        <v>0</v>
      </c>
      <c r="H42"/>
      <c r="I42" t="str">
        <f>F43-G43</f>
        <v>0</v>
      </c>
      <c r="J42"/>
      <c r="K42"/>
    </row>
    <row r="43" spans="1:11">
      <c r="A43"/>
      <c r="B43" t="s">
        <v>42</v>
      </c>
      <c r="C43"/>
      <c r="D43"/>
      <c r="E43"/>
      <c r="F43">
        <v>12353.31</v>
      </c>
      <c r="G43">
        <v>0</v>
      </c>
      <c r="H43"/>
      <c r="I43" t="str">
        <f>F44-G44</f>
        <v>0</v>
      </c>
      <c r="J43"/>
      <c r="K43"/>
    </row>
    <row r="44" spans="1:11">
      <c r="A44"/>
      <c r="B44" t="s">
        <v>43</v>
      </c>
      <c r="C44"/>
      <c r="D44"/>
      <c r="E44"/>
      <c r="F44">
        <v>500</v>
      </c>
      <c r="G44">
        <v>0</v>
      </c>
      <c r="H44"/>
      <c r="I44" t="str">
        <f>F45-G45</f>
        <v>0</v>
      </c>
      <c r="J44"/>
      <c r="K44"/>
    </row>
    <row r="45" spans="1:11">
      <c r="A45"/>
      <c r="B45" t="s">
        <v>44</v>
      </c>
      <c r="C45"/>
      <c r="D45"/>
      <c r="E45"/>
      <c r="F45">
        <v>5759.03</v>
      </c>
      <c r="G45">
        <v>5468</v>
      </c>
      <c r="H45"/>
      <c r="I45" t="str">
        <f>F46-G46</f>
        <v>0</v>
      </c>
      <c r="J45"/>
      <c r="K45"/>
    </row>
    <row r="46" spans="1:11">
      <c r="A46"/>
      <c r="B46" t="s">
        <v>45</v>
      </c>
      <c r="C46"/>
      <c r="D46"/>
      <c r="E46"/>
      <c r="F46">
        <v>1270</v>
      </c>
      <c r="G46">
        <v>0</v>
      </c>
      <c r="H46"/>
      <c r="I46" t="str">
        <f>F47-G47</f>
        <v>0</v>
      </c>
      <c r="J46"/>
      <c r="K46"/>
    </row>
    <row r="47" spans="1:11">
      <c r="A47"/>
      <c r="B47" t="s">
        <v>46</v>
      </c>
      <c r="C47"/>
      <c r="D47"/>
      <c r="E47"/>
      <c r="F47">
        <v>2887.67</v>
      </c>
      <c r="G47">
        <v>0</v>
      </c>
      <c r="H47"/>
      <c r="I47" t="str">
        <f>F48-G48</f>
        <v>0</v>
      </c>
      <c r="J47"/>
      <c r="K47"/>
    </row>
    <row r="48" spans="1:11">
      <c r="A48"/>
      <c r="B48" t="s">
        <v>47</v>
      </c>
      <c r="C48"/>
      <c r="D48"/>
      <c r="E48"/>
      <c r="F48">
        <v>141</v>
      </c>
      <c r="G48">
        <v>0</v>
      </c>
      <c r="H48"/>
      <c r="I48" t="str">
        <f>F49-G49</f>
        <v>0</v>
      </c>
      <c r="J48"/>
      <c r="K48"/>
    </row>
    <row r="49" spans="1:11">
      <c r="A49"/>
      <c r="B49" t="s">
        <v>48</v>
      </c>
      <c r="C49"/>
      <c r="D49"/>
      <c r="E49"/>
      <c r="F49">
        <v>7188.46</v>
      </c>
      <c r="G49">
        <v>0</v>
      </c>
      <c r="H49"/>
      <c r="I49" t="str">
        <f>F50-G50</f>
        <v>0</v>
      </c>
      <c r="J49"/>
      <c r="K49"/>
    </row>
    <row r="50" spans="1:11">
      <c r="A50"/>
      <c r="B50" t="s">
        <v>49</v>
      </c>
      <c r="C50"/>
      <c r="D50"/>
      <c r="E50"/>
      <c r="F50">
        <v>1529.3</v>
      </c>
      <c r="G50">
        <v>0</v>
      </c>
      <c r="H50"/>
      <c r="I50" t="str">
        <f>F51-G51</f>
        <v>0</v>
      </c>
      <c r="J50"/>
      <c r="K50"/>
    </row>
    <row r="51" spans="1:11">
      <c r="A51"/>
      <c r="B51" t="s">
        <v>50</v>
      </c>
      <c r="C51"/>
      <c r="D51"/>
      <c r="E51"/>
      <c r="F51">
        <v>7981.08</v>
      </c>
      <c r="G51">
        <v>1883.96</v>
      </c>
      <c r="H51"/>
      <c r="I51" t="str">
        <f>F52-G52</f>
        <v>0</v>
      </c>
      <c r="J51"/>
      <c r="K51"/>
    </row>
    <row r="52" spans="1:11">
      <c r="A52"/>
      <c r="B52" t="s">
        <v>51</v>
      </c>
      <c r="C52"/>
      <c r="D52"/>
      <c r="E52"/>
      <c r="F52">
        <v>45161</v>
      </c>
      <c r="G52">
        <v>0</v>
      </c>
      <c r="H52"/>
      <c r="I52" t="str">
        <f>F53-G53</f>
        <v>0</v>
      </c>
      <c r="J52"/>
      <c r="K52"/>
    </row>
    <row r="53" spans="1:11">
      <c r="A53"/>
      <c r="B53" t="s">
        <v>52</v>
      </c>
      <c r="C53"/>
      <c r="D53"/>
      <c r="E53"/>
      <c r="F53">
        <v>5466.84</v>
      </c>
      <c r="G53">
        <v>0</v>
      </c>
      <c r="H53"/>
      <c r="I53" t="str">
        <f>F54-G54</f>
        <v>0</v>
      </c>
      <c r="J53"/>
      <c r="K53"/>
    </row>
    <row r="54" spans="1:11">
      <c r="A54"/>
      <c r="B54" t="s">
        <v>53</v>
      </c>
      <c r="C54"/>
      <c r="D54"/>
      <c r="E54"/>
      <c r="F54">
        <v>211227.87</v>
      </c>
      <c r="G54">
        <v>0</v>
      </c>
      <c r="H54"/>
      <c r="I54" t="str">
        <f>F55-G55</f>
        <v>0</v>
      </c>
      <c r="J54"/>
      <c r="K54"/>
    </row>
    <row r="55" spans="1:11">
      <c r="A55"/>
      <c r="B55" t="s">
        <v>54</v>
      </c>
      <c r="C55"/>
      <c r="D55"/>
      <c r="E55"/>
      <c r="F55">
        <v>1045.03</v>
      </c>
      <c r="G55">
        <v>0</v>
      </c>
      <c r="H55"/>
      <c r="I55" t="str">
        <f>F56-G56</f>
        <v>0</v>
      </c>
      <c r="J55"/>
      <c r="K55"/>
    </row>
    <row r="56" spans="1:11">
      <c r="A56"/>
      <c r="B56" t="s">
        <v>55</v>
      </c>
      <c r="C56"/>
      <c r="D56"/>
      <c r="E56"/>
      <c r="F56">
        <v>163945.23</v>
      </c>
      <c r="G56">
        <v>0</v>
      </c>
      <c r="H56"/>
      <c r="I56" t="str">
        <f>F57-G57</f>
        <v>0</v>
      </c>
      <c r="J56"/>
      <c r="K56"/>
    </row>
    <row r="57" spans="1:11">
      <c r="A57"/>
      <c r="B57" t="s">
        <v>56</v>
      </c>
      <c r="C57"/>
      <c r="D57"/>
      <c r="E57"/>
      <c r="F57">
        <v>112.1</v>
      </c>
      <c r="G57">
        <v>0</v>
      </c>
      <c r="H57"/>
      <c r="I57" t="str">
        <f>F58-G58</f>
        <v>0</v>
      </c>
      <c r="J57"/>
      <c r="K57"/>
    </row>
    <row r="58" spans="1:11">
      <c r="A58"/>
      <c r="B58" t="s">
        <v>57</v>
      </c>
      <c r="C58"/>
      <c r="D58"/>
      <c r="E58"/>
      <c r="F58">
        <v>14170.82</v>
      </c>
      <c r="G58">
        <v>0</v>
      </c>
      <c r="H58"/>
      <c r="I58" t="str">
        <f>F59-G59</f>
        <v>0</v>
      </c>
      <c r="J58"/>
      <c r="K58"/>
    </row>
    <row r="59" spans="1:11">
      <c r="A59"/>
      <c r="B59" t="s">
        <v>58</v>
      </c>
      <c r="C59"/>
      <c r="D59"/>
      <c r="E59"/>
      <c r="F59">
        <v>145724.31</v>
      </c>
      <c r="G59">
        <v>32655.36</v>
      </c>
      <c r="H59"/>
      <c r="I59" t="str">
        <f>F60-G60</f>
        <v>0</v>
      </c>
      <c r="J59"/>
      <c r="K59"/>
    </row>
    <row r="60" spans="1:11">
      <c r="A60"/>
      <c r="B60" t="s">
        <v>59</v>
      </c>
      <c r="C60"/>
      <c r="D60"/>
      <c r="E60"/>
      <c r="F60"/>
      <c r="G60"/>
      <c r="H60"/>
      <c r="I60" t="str">
        <f>[1]AccountAnalysisSummaryReport!$H$4</f>
        <v>0</v>
      </c>
      <c r="J60"/>
      <c r="K60"/>
    </row>
    <row r="61" spans="1:11">
      <c r="A61"/>
      <c r="B61" t="s">
        <v>60</v>
      </c>
      <c r="C61"/>
      <c r="D61"/>
      <c r="E61"/>
      <c r="F61">
        <v>112485</v>
      </c>
      <c r="G61">
        <v>0</v>
      </c>
      <c r="H61"/>
      <c r="I61" t="str">
        <f>F62-G62</f>
        <v>0</v>
      </c>
      <c r="J61"/>
      <c r="K61"/>
    </row>
    <row r="62" spans="1:11">
      <c r="A62"/>
      <c r="B62" t="s">
        <v>61</v>
      </c>
      <c r="C62"/>
      <c r="D62"/>
      <c r="E62"/>
      <c r="F62">
        <v>57605</v>
      </c>
      <c r="G62">
        <v>0</v>
      </c>
      <c r="H62"/>
      <c r="I62" t="str">
        <f>F63-G63</f>
        <v>0</v>
      </c>
      <c r="J62"/>
      <c r="K62"/>
    </row>
    <row r="63" spans="1:11">
      <c r="A63"/>
      <c r="B63" t="s">
        <v>62</v>
      </c>
      <c r="C63"/>
      <c r="D63"/>
      <c r="E63"/>
      <c r="F63">
        <v>88521.35</v>
      </c>
      <c r="G63">
        <v>132</v>
      </c>
      <c r="H63"/>
      <c r="I63" t="str">
        <f>F64-G64</f>
        <v>0</v>
      </c>
      <c r="J63"/>
      <c r="K63"/>
    </row>
    <row r="64" spans="1:11">
      <c r="A64"/>
      <c r="B64" t="s">
        <v>63</v>
      </c>
      <c r="C64"/>
      <c r="D64"/>
      <c r="E64"/>
      <c r="F64">
        <v>20600</v>
      </c>
      <c r="G64">
        <v>0</v>
      </c>
      <c r="H64"/>
      <c r="I64" t="str">
        <f>F65-G65</f>
        <v>0</v>
      </c>
      <c r="J64"/>
      <c r="K64"/>
    </row>
    <row r="65" spans="1:11">
      <c r="A65"/>
      <c r="B65" t="s">
        <v>64</v>
      </c>
      <c r="C65"/>
      <c r="D65"/>
      <c r="E65"/>
      <c r="F65"/>
      <c r="G65"/>
      <c r="H65"/>
      <c r="I65" t="str">
        <f>SUM(I62:I65)</f>
        <v>0</v>
      </c>
      <c r="J65"/>
      <c r="K65"/>
    </row>
    <row r="66" spans="1:11">
      <c r="A66"/>
      <c r="B66" t="s">
        <v>65</v>
      </c>
      <c r="C66"/>
      <c r="D66"/>
      <c r="E66"/>
      <c r="F66">
        <v>36358.82</v>
      </c>
      <c r="G66">
        <v>0</v>
      </c>
      <c r="H66"/>
      <c r="I66" t="str">
        <f>F67-G67</f>
        <v>0</v>
      </c>
      <c r="J66"/>
      <c r="K66"/>
    </row>
    <row r="67" spans="1:11">
      <c r="A67"/>
      <c r="B67" t="s">
        <v>66</v>
      </c>
      <c r="C67"/>
      <c r="D67"/>
      <c r="E67"/>
      <c r="F67">
        <v>30000</v>
      </c>
      <c r="G67">
        <v>0</v>
      </c>
      <c r="H67"/>
      <c r="I67" t="str">
        <f>F68-G68</f>
        <v>0</v>
      </c>
      <c r="J67"/>
      <c r="K67"/>
    </row>
    <row r="68" spans="1:11">
      <c r="A68"/>
      <c r="B68" t="s">
        <v>67</v>
      </c>
      <c r="C68"/>
      <c r="D68"/>
      <c r="E68"/>
      <c r="F68">
        <v>15355.73</v>
      </c>
      <c r="G68">
        <v>0</v>
      </c>
      <c r="H68"/>
      <c r="I68" t="str">
        <f>F69-G69</f>
        <v>0</v>
      </c>
      <c r="J68"/>
      <c r="K68"/>
    </row>
    <row r="69" spans="1:11">
      <c r="A69"/>
      <c r="B69" t="s">
        <v>68</v>
      </c>
      <c r="C69"/>
      <c r="D69"/>
      <c r="E69"/>
      <c r="F69">
        <v>5248</v>
      </c>
      <c r="G69">
        <v>0</v>
      </c>
      <c r="H69"/>
      <c r="I69" t="str">
        <f>F70-G70</f>
        <v>0</v>
      </c>
      <c r="J69"/>
      <c r="K69"/>
    </row>
    <row r="70" spans="1:11">
      <c r="A70"/>
      <c r="B70" t="s">
        <v>69</v>
      </c>
      <c r="C70"/>
      <c r="D70"/>
      <c r="E70"/>
      <c r="F70">
        <v>5000</v>
      </c>
      <c r="G70">
        <v>0</v>
      </c>
      <c r="H70"/>
      <c r="I70" t="str">
        <f>F71-G71</f>
        <v>0</v>
      </c>
      <c r="J70"/>
      <c r="K70"/>
    </row>
    <row r="71" spans="1:11">
      <c r="A71"/>
      <c r="B71" t="s">
        <v>70</v>
      </c>
      <c r="C71"/>
      <c r="D71"/>
      <c r="E71"/>
      <c r="F71">
        <v>259358.23</v>
      </c>
      <c r="G71">
        <v>0</v>
      </c>
      <c r="H71"/>
      <c r="I71" t="str">
        <f>F72-G72</f>
        <v>0</v>
      </c>
      <c r="J71"/>
      <c r="K71"/>
    </row>
    <row r="72" spans="1:11">
      <c r="A72"/>
      <c r="B72" t="s">
        <v>71</v>
      </c>
      <c r="C72"/>
      <c r="D72"/>
      <c r="E72"/>
      <c r="F72">
        <v>49996.4</v>
      </c>
      <c r="G72">
        <v>0</v>
      </c>
      <c r="H72"/>
      <c r="I72" t="str">
        <f>F73-G73</f>
        <v>0</v>
      </c>
      <c r="J72"/>
      <c r="K72"/>
    </row>
    <row r="73" spans="1:11">
      <c r="A73"/>
      <c r="B73" t="s">
        <v>72</v>
      </c>
      <c r="C73"/>
      <c r="D73"/>
      <c r="E73"/>
      <c r="F73">
        <v>27594.59</v>
      </c>
      <c r="G73">
        <v>0</v>
      </c>
      <c r="H73"/>
      <c r="I73" t="str">
        <f>F74-G74</f>
        <v>0</v>
      </c>
      <c r="J73"/>
      <c r="K73"/>
    </row>
    <row r="74" spans="1:11">
      <c r="A74"/>
      <c r="B74" t="s">
        <v>73</v>
      </c>
      <c r="C74"/>
      <c r="D74"/>
      <c r="E74"/>
      <c r="F74">
        <v>21788.38</v>
      </c>
      <c r="G74">
        <v>0</v>
      </c>
      <c r="H74"/>
      <c r="I74" t="str">
        <f>F75-G75</f>
        <v>0</v>
      </c>
      <c r="J74"/>
      <c r="K74"/>
    </row>
    <row r="75" spans="1:11">
      <c r="A75"/>
      <c r="B75" t="s">
        <v>74</v>
      </c>
      <c r="C75"/>
      <c r="D75"/>
      <c r="E75"/>
      <c r="F75">
        <v>41320.95</v>
      </c>
      <c r="G75">
        <v>3020.58</v>
      </c>
      <c r="H75"/>
      <c r="I75" t="str">
        <f>F76-G76</f>
        <v>0</v>
      </c>
      <c r="J75"/>
      <c r="K75"/>
    </row>
    <row r="76" spans="1:11">
      <c r="A76"/>
      <c r="B76" t="s">
        <v>75</v>
      </c>
      <c r="C76"/>
      <c r="D76"/>
      <c r="E76"/>
      <c r="F76"/>
      <c r="G76"/>
      <c r="H76"/>
      <c r="I76" t="str">
        <f>SUM(I67:I76)</f>
        <v>0</v>
      </c>
      <c r="J76"/>
      <c r="K76"/>
    </row>
    <row r="77" spans="1:11">
      <c r="A77"/>
      <c r="B77" t="s">
        <v>76</v>
      </c>
      <c r="C77"/>
      <c r="D77"/>
      <c r="E77"/>
      <c r="F77">
        <v>4371137.71</v>
      </c>
      <c r="G77">
        <v>56857.46</v>
      </c>
      <c r="H77" t="str">
        <f>F78-G78</f>
        <v>0</v>
      </c>
      <c r="I77"/>
      <c r="J77"/>
      <c r="K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  <col min="9" max="9" width="9.10" style="0"/>
  </cols>
  <sheetData>
    <row r="1" spans="1:9">
      <c r="A1"/>
      <c r="B1" t="s">
        <v>77</v>
      </c>
      <c r="C1"/>
      <c r="D1"/>
      <c r="E1"/>
      <c r="F1"/>
      <c r="G1"/>
      <c r="H1"/>
      <c r="I1"/>
    </row>
    <row r="2" spans="1:9">
      <c r="A2"/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/>
    </row>
    <row r="3" spans="1:9">
      <c r="A3"/>
      <c r="B3" t="s">
        <v>85</v>
      </c>
      <c r="C3" t="s">
        <v>86</v>
      </c>
      <c r="D3" t="s">
        <v>87</v>
      </c>
      <c r="E3" t="s">
        <v>88</v>
      </c>
      <c r="F3" t="s">
        <v>89</v>
      </c>
      <c r="G3" t="s">
        <v>90</v>
      </c>
      <c r="H3" t="s">
        <v>91</v>
      </c>
      <c r="I3"/>
    </row>
    <row r="4" spans="1:9">
      <c r="A4"/>
      <c r="B4" t="s">
        <v>92</v>
      </c>
      <c r="C4">
        <v>14381187</v>
      </c>
      <c r="D4">
        <v>10083681.44</v>
      </c>
      <c r="E4">
        <v>4297505.56</v>
      </c>
      <c r="F4">
        <v>7798305.73</v>
      </c>
      <c r="G4">
        <v>1144314.21</v>
      </c>
      <c r="H4">
        <v>5438567.06</v>
      </c>
      <c r="I4"/>
    </row>
    <row r="5" spans="1:9">
      <c r="A5"/>
      <c r="B5" t="s">
        <v>93</v>
      </c>
      <c r="C5">
        <v>14381187</v>
      </c>
      <c r="D5">
        <v>10083681.44</v>
      </c>
      <c r="E5">
        <v>4297505.56</v>
      </c>
      <c r="F5">
        <v>7798305.73</v>
      </c>
      <c r="G5">
        <v>1144314.21</v>
      </c>
      <c r="H5">
        <v>5438567.06</v>
      </c>
      <c r="I5"/>
    </row>
    <row r="6" spans="1:9">
      <c r="A6"/>
      <c r="B6" t="s">
        <v>94</v>
      </c>
      <c r="C6">
        <v>9997900</v>
      </c>
      <c r="D6">
        <v>5700394.44</v>
      </c>
      <c r="E6">
        <v>4297505.56</v>
      </c>
      <c r="F6">
        <v>5699691.13</v>
      </c>
      <c r="G6">
        <v>0</v>
      </c>
      <c r="H6">
        <v>4298208.87</v>
      </c>
      <c r="I6"/>
    </row>
    <row r="7" spans="1:9">
      <c r="A7"/>
      <c r="B7" t="s">
        <v>95</v>
      </c>
      <c r="C7">
        <v>2234412</v>
      </c>
      <c r="D7">
        <v>2234412</v>
      </c>
      <c r="E7">
        <v>0</v>
      </c>
      <c r="F7">
        <v>1172329.97</v>
      </c>
      <c r="G7">
        <v>602402.32</v>
      </c>
      <c r="H7">
        <v>459679.71</v>
      </c>
      <c r="I7"/>
    </row>
    <row r="8" spans="1:9">
      <c r="A8"/>
      <c r="B8" t="s">
        <v>96</v>
      </c>
      <c r="C8">
        <v>262000</v>
      </c>
      <c r="D8">
        <v>262000</v>
      </c>
      <c r="E8">
        <v>0</v>
      </c>
      <c r="F8">
        <v>173058.4</v>
      </c>
      <c r="G8">
        <v>3003.58</v>
      </c>
      <c r="H8">
        <v>85938.02</v>
      </c>
      <c r="I8"/>
    </row>
    <row r="9" spans="1:9">
      <c r="A9"/>
      <c r="B9" t="s">
        <v>97</v>
      </c>
      <c r="C9">
        <v>544443</v>
      </c>
      <c r="D9">
        <v>544443</v>
      </c>
      <c r="E9">
        <v>0</v>
      </c>
      <c r="F9">
        <v>286863.6</v>
      </c>
      <c r="G9">
        <v>1150</v>
      </c>
      <c r="H9">
        <v>256429.4</v>
      </c>
      <c r="I9"/>
    </row>
    <row r="10" spans="1:9">
      <c r="A10"/>
      <c r="B10" t="s">
        <v>98</v>
      </c>
      <c r="C10">
        <v>1342432</v>
      </c>
      <c r="D10">
        <v>1342432</v>
      </c>
      <c r="E10">
        <v>0</v>
      </c>
      <c r="F10">
        <v>466362.63</v>
      </c>
      <c r="G10">
        <v>537758.31</v>
      </c>
      <c r="H10">
        <v>338311.06</v>
      </c>
      <c r="I10"/>
    </row>
    <row r="11" spans="1:9">
      <c r="A11"/>
      <c r="B11" t="s">
        <v>99</v>
      </c>
      <c r="C11">
        <v>1223916</v>
      </c>
      <c r="D11">
        <v>509786.96</v>
      </c>
      <c r="E11">
        <v>714129.04</v>
      </c>
      <c r="F11">
        <v>139286.77</v>
      </c>
      <c r="G11">
        <v>191950.93</v>
      </c>
      <c r="H11">
        <v>892678.3</v>
      </c>
      <c r="I11"/>
    </row>
    <row r="12" spans="1:9">
      <c r="A12"/>
      <c r="B12" t="s">
        <v>93</v>
      </c>
      <c r="C12">
        <v>1223916</v>
      </c>
      <c r="D12">
        <v>509786.96</v>
      </c>
      <c r="E12">
        <v>714129.04</v>
      </c>
      <c r="F12">
        <v>139286.77</v>
      </c>
      <c r="G12">
        <v>191950.93</v>
      </c>
      <c r="H12">
        <v>892678.3</v>
      </c>
      <c r="I12"/>
    </row>
    <row r="13" spans="1:9">
      <c r="A13"/>
      <c r="B13" t="s">
        <v>94</v>
      </c>
      <c r="C13">
        <v>30000</v>
      </c>
      <c r="D13">
        <v>0</v>
      </c>
      <c r="E13">
        <v>30000</v>
      </c>
      <c r="F13">
        <v>0</v>
      </c>
      <c r="G13">
        <v>0</v>
      </c>
      <c r="H13">
        <v>30000</v>
      </c>
      <c r="I13"/>
    </row>
    <row r="14" spans="1:9">
      <c r="A14"/>
      <c r="B14" t="s">
        <v>95</v>
      </c>
      <c r="C14">
        <v>205999</v>
      </c>
      <c r="D14">
        <v>76700</v>
      </c>
      <c r="E14">
        <v>129299</v>
      </c>
      <c r="F14">
        <v>46330.27</v>
      </c>
      <c r="G14">
        <v>13888.43</v>
      </c>
      <c r="H14">
        <v>145780.3</v>
      </c>
      <c r="I14"/>
    </row>
    <row r="15" spans="1:9">
      <c r="A15"/>
      <c r="B15" t="s">
        <v>97</v>
      </c>
      <c r="C15">
        <v>385557</v>
      </c>
      <c r="D15">
        <v>173967.43</v>
      </c>
      <c r="E15">
        <v>211589.57</v>
      </c>
      <c r="F15">
        <v>37708.5</v>
      </c>
      <c r="G15">
        <v>35062.5</v>
      </c>
      <c r="H15">
        <v>312786</v>
      </c>
      <c r="I15"/>
    </row>
    <row r="16" spans="1:9">
      <c r="A16"/>
      <c r="B16" t="s">
        <v>98</v>
      </c>
      <c r="C16">
        <v>602360</v>
      </c>
      <c r="D16">
        <v>259119.53</v>
      </c>
      <c r="E16">
        <v>343240.47</v>
      </c>
      <c r="F16">
        <v>55248</v>
      </c>
      <c r="G16">
        <v>143000</v>
      </c>
      <c r="H16">
        <v>404112</v>
      </c>
      <c r="I16"/>
    </row>
    <row r="17" spans="1:9">
      <c r="A17"/>
      <c r="B17" t="s">
        <v>100</v>
      </c>
      <c r="C17">
        <v>59155.41</v>
      </c>
      <c r="D17">
        <v>59155.41</v>
      </c>
      <c r="E17">
        <v>0</v>
      </c>
      <c r="F17">
        <v>0</v>
      </c>
      <c r="G17">
        <v>40724.6</v>
      </c>
      <c r="H17">
        <v>18430.81</v>
      </c>
      <c r="I17"/>
    </row>
    <row r="18" spans="1:9">
      <c r="A18"/>
      <c r="B18" t="s">
        <v>93</v>
      </c>
      <c r="C18">
        <v>59155.41</v>
      </c>
      <c r="D18">
        <v>59155.41</v>
      </c>
      <c r="E18">
        <v>0</v>
      </c>
      <c r="F18">
        <v>0</v>
      </c>
      <c r="G18">
        <v>40724.6</v>
      </c>
      <c r="H18">
        <v>18430.81</v>
      </c>
      <c r="I18"/>
    </row>
    <row r="19" spans="1:9">
      <c r="A19"/>
      <c r="B19" t="s">
        <v>97</v>
      </c>
      <c r="C19">
        <v>0.25</v>
      </c>
      <c r="D19">
        <v>0.25</v>
      </c>
      <c r="E19">
        <v>0</v>
      </c>
      <c r="F19">
        <v>0</v>
      </c>
      <c r="G19">
        <v>0</v>
      </c>
      <c r="H19">
        <v>0.25</v>
      </c>
      <c r="I19"/>
    </row>
    <row r="20" spans="1:9">
      <c r="A20"/>
      <c r="B20" t="s">
        <v>98</v>
      </c>
      <c r="C20">
        <v>59155.16</v>
      </c>
      <c r="D20">
        <v>59155.16</v>
      </c>
      <c r="E20">
        <v>0</v>
      </c>
      <c r="F20">
        <v>0</v>
      </c>
      <c r="G20">
        <v>40724.6</v>
      </c>
      <c r="H20">
        <v>18430.56</v>
      </c>
      <c r="I20"/>
    </row>
    <row r="21" spans="1:9">
      <c r="A21"/>
      <c r="B21" t="s">
        <v>101</v>
      </c>
      <c r="C21">
        <v>5</v>
      </c>
      <c r="D21">
        <v>5</v>
      </c>
      <c r="E21">
        <v>0</v>
      </c>
      <c r="F21">
        <v>0</v>
      </c>
      <c r="G21">
        <v>0</v>
      </c>
      <c r="H21">
        <v>5</v>
      </c>
      <c r="I21"/>
    </row>
    <row r="22" spans="1:9">
      <c r="A22"/>
      <c r="B22" t="s">
        <v>93</v>
      </c>
      <c r="C22">
        <v>5</v>
      </c>
      <c r="D22">
        <v>5</v>
      </c>
      <c r="E22">
        <v>0</v>
      </c>
      <c r="F22">
        <v>0</v>
      </c>
      <c r="G22">
        <v>0</v>
      </c>
      <c r="H22">
        <v>5</v>
      </c>
      <c r="I22"/>
    </row>
    <row r="23" spans="1:9">
      <c r="A23"/>
      <c r="B23" t="s">
        <v>95</v>
      </c>
      <c r="C23">
        <v>5</v>
      </c>
      <c r="D23">
        <v>5</v>
      </c>
      <c r="E23">
        <v>0</v>
      </c>
      <c r="F23">
        <v>0</v>
      </c>
      <c r="G23">
        <v>0</v>
      </c>
      <c r="H23">
        <v>5</v>
      </c>
      <c r="I23"/>
    </row>
    <row r="24" spans="1:9">
      <c r="A24"/>
      <c r="B24" t="s">
        <v>102</v>
      </c>
      <c r="C24">
        <v>425.23</v>
      </c>
      <c r="D24">
        <v>425.23</v>
      </c>
      <c r="E24">
        <v>0</v>
      </c>
      <c r="F24">
        <v>0</v>
      </c>
      <c r="G24">
        <v>0</v>
      </c>
      <c r="H24">
        <v>425.23</v>
      </c>
      <c r="I24"/>
    </row>
    <row r="25" spans="1:9">
      <c r="A25"/>
      <c r="B25" t="s">
        <v>93</v>
      </c>
      <c r="C25">
        <v>425.23</v>
      </c>
      <c r="D25">
        <v>425.23</v>
      </c>
      <c r="E25">
        <v>0</v>
      </c>
      <c r="F25">
        <v>0</v>
      </c>
      <c r="G25">
        <v>0</v>
      </c>
      <c r="H25">
        <v>425.23</v>
      </c>
      <c r="I25"/>
    </row>
    <row r="26" spans="1:9">
      <c r="A26"/>
      <c r="B26" t="s">
        <v>98</v>
      </c>
      <c r="C26">
        <v>425.23</v>
      </c>
      <c r="D26">
        <v>425.23</v>
      </c>
      <c r="E26">
        <v>0</v>
      </c>
      <c r="F26">
        <v>0</v>
      </c>
      <c r="G26">
        <v>0</v>
      </c>
      <c r="H26">
        <v>425.23</v>
      </c>
      <c r="I26"/>
    </row>
    <row r="27" spans="1:9">
      <c r="A27"/>
      <c r="B27" t="s">
        <v>103</v>
      </c>
      <c r="C27">
        <v>1609.2</v>
      </c>
      <c r="D27">
        <v>1609.2</v>
      </c>
      <c r="E27">
        <v>0</v>
      </c>
      <c r="F27">
        <v>0</v>
      </c>
      <c r="G27">
        <v>0</v>
      </c>
      <c r="H27">
        <v>1609.2</v>
      </c>
      <c r="I27"/>
    </row>
    <row r="28" spans="1:9">
      <c r="A28"/>
      <c r="B28" t="s">
        <v>93</v>
      </c>
      <c r="C28">
        <v>1609.2</v>
      </c>
      <c r="D28">
        <v>1609.2</v>
      </c>
      <c r="E28">
        <v>0</v>
      </c>
      <c r="F28">
        <v>0</v>
      </c>
      <c r="G28">
        <v>0</v>
      </c>
      <c r="H28">
        <v>1609.2</v>
      </c>
      <c r="I28"/>
    </row>
    <row r="29" spans="1:9">
      <c r="A29"/>
      <c r="B29" t="s">
        <v>95</v>
      </c>
      <c r="C29">
        <v>559</v>
      </c>
      <c r="D29">
        <v>559</v>
      </c>
      <c r="E29">
        <v>0</v>
      </c>
      <c r="F29">
        <v>0</v>
      </c>
      <c r="G29">
        <v>0</v>
      </c>
      <c r="H29">
        <v>559</v>
      </c>
      <c r="I29"/>
    </row>
    <row r="30" spans="1:9">
      <c r="A30"/>
      <c r="B30" t="s">
        <v>98</v>
      </c>
      <c r="C30">
        <v>1050.2</v>
      </c>
      <c r="D30">
        <v>1050.2</v>
      </c>
      <c r="E30">
        <v>0</v>
      </c>
      <c r="F30">
        <v>0</v>
      </c>
      <c r="G30">
        <v>0</v>
      </c>
      <c r="H30">
        <v>1050.2</v>
      </c>
      <c r="I30"/>
    </row>
    <row r="31" spans="1:9">
      <c r="A31"/>
      <c r="B31" t="s">
        <v>104</v>
      </c>
      <c r="C31">
        <v>0.01</v>
      </c>
      <c r="D31">
        <v>0.01</v>
      </c>
      <c r="E31">
        <v>0</v>
      </c>
      <c r="F31">
        <v>0</v>
      </c>
      <c r="G31">
        <v>0</v>
      </c>
      <c r="H31">
        <v>0.01</v>
      </c>
      <c r="I31"/>
    </row>
    <row r="32" spans="1:9">
      <c r="A32"/>
      <c r="B32" t="s">
        <v>93</v>
      </c>
      <c r="C32">
        <v>0.01</v>
      </c>
      <c r="D32">
        <v>0.01</v>
      </c>
      <c r="E32">
        <v>0</v>
      </c>
      <c r="F32">
        <v>0</v>
      </c>
      <c r="G32">
        <v>0</v>
      </c>
      <c r="H32">
        <v>0.01</v>
      </c>
      <c r="I32"/>
    </row>
    <row r="33" spans="1:9">
      <c r="A33"/>
      <c r="B33" t="s">
        <v>98</v>
      </c>
      <c r="C33">
        <v>0.01</v>
      </c>
      <c r="D33">
        <v>0.01</v>
      </c>
      <c r="E33">
        <v>0</v>
      </c>
      <c r="F33">
        <v>0</v>
      </c>
      <c r="G33">
        <v>0</v>
      </c>
      <c r="H33">
        <v>0.01</v>
      </c>
      <c r="I33"/>
    </row>
    <row r="34" spans="1:9">
      <c r="A34"/>
      <c r="B34" t="s">
        <v>105</v>
      </c>
      <c r="C34">
        <v>4050</v>
      </c>
      <c r="D34">
        <v>4050</v>
      </c>
      <c r="E34">
        <v>0</v>
      </c>
      <c r="F34">
        <v>3600</v>
      </c>
      <c r="G34">
        <v>0</v>
      </c>
      <c r="H34">
        <v>450</v>
      </c>
      <c r="I34"/>
    </row>
    <row r="35" spans="1:9">
      <c r="A35"/>
      <c r="B35" t="s">
        <v>93</v>
      </c>
      <c r="C35">
        <v>4050</v>
      </c>
      <c r="D35">
        <v>4050</v>
      </c>
      <c r="E35">
        <v>0</v>
      </c>
      <c r="F35">
        <v>3600</v>
      </c>
      <c r="G35">
        <v>0</v>
      </c>
      <c r="H35">
        <v>450</v>
      </c>
      <c r="I35"/>
    </row>
    <row r="36" spans="1:9">
      <c r="A36"/>
      <c r="B36" t="s">
        <v>95</v>
      </c>
      <c r="C36">
        <v>450</v>
      </c>
      <c r="D36">
        <v>450</v>
      </c>
      <c r="E36">
        <v>0</v>
      </c>
      <c r="F36">
        <v>0</v>
      </c>
      <c r="G36">
        <v>0</v>
      </c>
      <c r="H36">
        <v>450</v>
      </c>
      <c r="I36"/>
    </row>
    <row r="37" spans="1:9">
      <c r="A37"/>
      <c r="B37" t="s">
        <v>98</v>
      </c>
      <c r="C37">
        <v>3600</v>
      </c>
      <c r="D37">
        <v>3600</v>
      </c>
      <c r="E37">
        <v>0</v>
      </c>
      <c r="F37">
        <v>3600</v>
      </c>
      <c r="G37">
        <v>0</v>
      </c>
      <c r="H37">
        <v>0</v>
      </c>
      <c r="I37"/>
    </row>
    <row r="38" spans="1:9">
      <c r="A38"/>
      <c r="B38" t="s">
        <v>106</v>
      </c>
      <c r="C38">
        <v>15670347.85</v>
      </c>
      <c r="D38">
        <v>10658713.25</v>
      </c>
      <c r="E38">
        <v>5011634.6</v>
      </c>
      <c r="F38">
        <v>7941192.5</v>
      </c>
      <c r="G38">
        <v>1376989.74</v>
      </c>
      <c r="H38">
        <v>6352165.61</v>
      </c>
      <c r="I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/>
      <c r="B1" t="s">
        <v>0</v>
      </c>
      <c r="C1" t="s">
        <v>1</v>
      </c>
      <c r="D1" t="s">
        <v>2</v>
      </c>
      <c r="E1"/>
      <c r="F1"/>
      <c r="G1"/>
      <c r="H1"/>
    </row>
    <row r="2" spans="1:8">
      <c r="A2"/>
      <c r="B2" t="s">
        <v>107</v>
      </c>
      <c r="C2"/>
      <c r="D2"/>
      <c r="E2" t="s">
        <v>108</v>
      </c>
      <c r="F2"/>
      <c r="G2"/>
      <c r="H2"/>
    </row>
    <row r="3" spans="1:8">
      <c r="A3"/>
      <c r="B3" t="s">
        <v>109</v>
      </c>
      <c r="C3"/>
      <c r="D3"/>
      <c r="E3">
        <v>12707.34</v>
      </c>
      <c r="F3"/>
      <c r="G3"/>
      <c r="H3"/>
    </row>
    <row r="4" spans="1:8">
      <c r="A4"/>
      <c r="B4" t="s">
        <v>110</v>
      </c>
      <c r="C4"/>
      <c r="D4"/>
      <c r="E4">
        <v>7836</v>
      </c>
      <c r="F4"/>
      <c r="G4"/>
      <c r="H4"/>
    </row>
    <row r="5" spans="1:8">
      <c r="A5"/>
      <c r="B5" t="s">
        <v>111</v>
      </c>
      <c r="C5"/>
      <c r="D5"/>
      <c r="E5">
        <v>4871.34</v>
      </c>
      <c r="F5"/>
      <c r="G5"/>
      <c r="H5"/>
    </row>
    <row r="6" spans="1:8">
      <c r="A6"/>
      <c r="B6" t="s">
        <v>112</v>
      </c>
      <c r="C6"/>
      <c r="D6"/>
      <c r="E6">
        <v>213255.46</v>
      </c>
      <c r="F6"/>
      <c r="G6"/>
      <c r="H6"/>
    </row>
    <row r="7" spans="1:8">
      <c r="A7"/>
      <c r="B7" t="s">
        <v>113</v>
      </c>
      <c r="C7"/>
      <c r="D7"/>
      <c r="E7">
        <v>167139.36</v>
      </c>
      <c r="F7"/>
      <c r="G7"/>
      <c r="H7"/>
    </row>
    <row r="8" spans="1:8">
      <c r="A8"/>
      <c r="B8" t="s">
        <v>114</v>
      </c>
      <c r="C8"/>
      <c r="D8"/>
      <c r="E8">
        <v>25480</v>
      </c>
      <c r="F8"/>
      <c r="G8"/>
      <c r="H8"/>
    </row>
    <row r="9" spans="1:8">
      <c r="A9"/>
      <c r="B9" t="s">
        <v>115</v>
      </c>
      <c r="C9"/>
      <c r="D9"/>
      <c r="E9">
        <v>10636.1</v>
      </c>
      <c r="F9"/>
      <c r="G9"/>
      <c r="H9"/>
    </row>
    <row r="10" spans="1:8">
      <c r="A10"/>
      <c r="B10" t="s">
        <v>116</v>
      </c>
      <c r="C10"/>
      <c r="D10"/>
      <c r="E10" t="str">
        <f>E14+E13+E12+E11</f>
        <v>0</v>
      </c>
      <c r="F10"/>
      <c r="G10"/>
      <c r="H10"/>
    </row>
    <row r="11" spans="1:8">
      <c r="A11"/>
      <c r="B11" t="s">
        <v>117</v>
      </c>
      <c r="C11"/>
      <c r="D11"/>
      <c r="E11">
        <v>20696</v>
      </c>
      <c r="F11"/>
      <c r="G11"/>
      <c r="H11"/>
    </row>
    <row r="12" spans="1:8">
      <c r="A12"/>
      <c r="B12" t="s">
        <v>118</v>
      </c>
      <c r="C12"/>
      <c r="D12"/>
      <c r="E12">
        <v>48</v>
      </c>
      <c r="F12"/>
      <c r="G12"/>
      <c r="H12"/>
    </row>
    <row r="13" spans="1:8">
      <c r="A13"/>
      <c r="B13" t="s">
        <v>119</v>
      </c>
      <c r="C13"/>
      <c r="D13"/>
      <c r="E13">
        <v>2500</v>
      </c>
      <c r="F13"/>
      <c r="G13"/>
      <c r="H13"/>
    </row>
    <row r="14" spans="1:8">
      <c r="A14"/>
      <c r="B14" t="s">
        <v>120</v>
      </c>
      <c r="C14"/>
      <c r="D14"/>
      <c r="E14">
        <v>2730.08</v>
      </c>
      <c r="F14"/>
      <c r="G14"/>
      <c r="H14"/>
    </row>
    <row r="15" spans="1:8">
      <c r="A15"/>
      <c r="B15" t="s">
        <v>121</v>
      </c>
      <c r="C15"/>
      <c r="D15"/>
      <c r="E15">
        <v>3591</v>
      </c>
      <c r="F15"/>
      <c r="G15"/>
      <c r="H15"/>
    </row>
    <row r="16" spans="1:8">
      <c r="A16"/>
      <c r="B16" t="s">
        <v>122</v>
      </c>
      <c r="C16"/>
      <c r="D16"/>
      <c r="E16">
        <v>3591</v>
      </c>
      <c r="F16"/>
      <c r="G16"/>
      <c r="H16"/>
    </row>
    <row r="17" spans="1:8">
      <c r="A17"/>
      <c r="B17" t="s">
        <v>123</v>
      </c>
      <c r="C17"/>
      <c r="D17"/>
      <c r="E17">
        <v>14898</v>
      </c>
      <c r="F17"/>
      <c r="G17"/>
      <c r="H17"/>
    </row>
    <row r="18" spans="1:8">
      <c r="A18"/>
      <c r="B18" t="s">
        <v>124</v>
      </c>
      <c r="C18"/>
      <c r="D18"/>
      <c r="E18">
        <v>7850</v>
      </c>
      <c r="F18"/>
      <c r="G18"/>
      <c r="H18"/>
    </row>
    <row r="19" spans="1:8">
      <c r="A19"/>
      <c r="B19" t="s">
        <v>125</v>
      </c>
      <c r="C19"/>
      <c r="D19"/>
      <c r="E19">
        <v>4762</v>
      </c>
      <c r="F19"/>
      <c r="G19"/>
      <c r="H19"/>
    </row>
    <row r="20" spans="1:8">
      <c r="A20"/>
      <c r="B20" t="s">
        <v>126</v>
      </c>
      <c r="C20"/>
      <c r="D20"/>
      <c r="E20">
        <v>2286</v>
      </c>
      <c r="F20"/>
      <c r="G20"/>
      <c r="H20"/>
    </row>
    <row r="21" spans="1:8">
      <c r="A21"/>
      <c r="B21" t="s">
        <v>127</v>
      </c>
      <c r="C21"/>
      <c r="D21"/>
      <c r="E21">
        <v>5849.5</v>
      </c>
      <c r="F21"/>
      <c r="G21"/>
      <c r="H21"/>
    </row>
    <row r="22" spans="1:8">
      <c r="A22"/>
      <c r="B22" t="s">
        <v>128</v>
      </c>
      <c r="C22"/>
      <c r="D22"/>
      <c r="E22">
        <v>4375.5</v>
      </c>
      <c r="F22"/>
      <c r="G22"/>
      <c r="H22"/>
    </row>
    <row r="23" spans="1:8">
      <c r="A23"/>
      <c r="B23" t="s">
        <v>129</v>
      </c>
      <c r="C23"/>
      <c r="D23"/>
      <c r="E23">
        <v>1204</v>
      </c>
      <c r="F23"/>
      <c r="G23"/>
      <c r="H23"/>
    </row>
    <row r="24" spans="1:8">
      <c r="A24"/>
      <c r="B24" t="s">
        <v>130</v>
      </c>
      <c r="C24"/>
      <c r="D24"/>
      <c r="E24">
        <v>270</v>
      </c>
      <c r="F24"/>
      <c r="G24"/>
      <c r="H24"/>
    </row>
    <row r="25" spans="1:8">
      <c r="A25"/>
      <c r="B25" t="s">
        <v>131</v>
      </c>
      <c r="C25"/>
      <c r="D25"/>
      <c r="E25">
        <v>18505.5</v>
      </c>
      <c r="F25"/>
      <c r="G25"/>
      <c r="H25"/>
    </row>
    <row r="26" spans="1:8">
      <c r="A26"/>
      <c r="B26" t="s">
        <v>132</v>
      </c>
      <c r="C26"/>
      <c r="D26"/>
      <c r="E26">
        <v>18505.5</v>
      </c>
      <c r="F26"/>
      <c r="G26"/>
      <c r="H26"/>
    </row>
    <row r="27" spans="1:8">
      <c r="A27"/>
      <c r="B27" t="s">
        <v>133</v>
      </c>
      <c r="C27"/>
      <c r="D27"/>
      <c r="E27">
        <v>36</v>
      </c>
      <c r="F27"/>
      <c r="G27"/>
      <c r="H27"/>
    </row>
    <row r="28" spans="1:8">
      <c r="A28"/>
      <c r="B28" t="s">
        <v>134</v>
      </c>
      <c r="C28"/>
      <c r="D28"/>
      <c r="E28">
        <v>36</v>
      </c>
      <c r="F28"/>
      <c r="G28"/>
      <c r="H28"/>
    </row>
    <row r="29" spans="1:8">
      <c r="A29"/>
      <c r="B29" t="s">
        <v>135</v>
      </c>
      <c r="C29"/>
      <c r="D29"/>
      <c r="E29">
        <v>12453</v>
      </c>
      <c r="F29"/>
      <c r="G29"/>
      <c r="H29"/>
    </row>
    <row r="30" spans="1:8">
      <c r="A30"/>
      <c r="B30" t="s">
        <v>132</v>
      </c>
      <c r="C30"/>
      <c r="D30"/>
      <c r="E30">
        <v>12453</v>
      </c>
      <c r="F30"/>
      <c r="G30"/>
      <c r="H30"/>
    </row>
    <row r="31" spans="1:8">
      <c r="A31"/>
      <c r="B31" t="s">
        <v>136</v>
      </c>
      <c r="C31"/>
      <c r="D31"/>
      <c r="E31">
        <v>6440</v>
      </c>
      <c r="F31"/>
      <c r="G31"/>
      <c r="H31"/>
    </row>
    <row r="32" spans="1:8">
      <c r="A32"/>
      <c r="B32" t="s">
        <v>132</v>
      </c>
      <c r="C32"/>
      <c r="D32"/>
      <c r="E32">
        <v>6440</v>
      </c>
      <c r="F32"/>
      <c r="G32"/>
      <c r="H32"/>
    </row>
    <row r="33" spans="1:8">
      <c r="A33"/>
      <c r="B33" t="s">
        <v>76</v>
      </c>
      <c r="C33"/>
      <c r="D33"/>
      <c r="E33" t="str">
        <f>E31+E29+E27+E25+E21+E17+E15+E10+E6+E3</f>
        <v>0</v>
      </c>
      <c r="F33"/>
      <c r="G33"/>
      <c r="H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  <col min="9" max="9" width="9.10" style="0"/>
    <col min="10" max="10" width="9.10" style="0"/>
    <col min="11" max="11" width="9.10" style="0"/>
    <col min="12" max="12" width="9.10" style="0"/>
    <col min="13" max="13" width="9.10" style="0"/>
    <col min="14" max="14" width="9.10" style="0"/>
    <col min="15" max="15" width="9.10" style="0"/>
    <col min="16" max="16" width="9.10" style="0"/>
  </cols>
  <sheetData>
    <row r="1" spans="1:16">
      <c r="A1"/>
      <c r="B1"/>
      <c r="C1" t="s">
        <v>137</v>
      </c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/>
      <c r="C2" t="s">
        <v>138</v>
      </c>
      <c r="D2" t="s">
        <v>78</v>
      </c>
      <c r="E2">
        <v>2024</v>
      </c>
      <c r="F2">
        <v>2025</v>
      </c>
      <c r="G2">
        <v>2026</v>
      </c>
      <c r="H2" t="s">
        <v>139</v>
      </c>
      <c r="I2" t="s">
        <v>140</v>
      </c>
      <c r="J2"/>
      <c r="K2"/>
      <c r="L2"/>
      <c r="M2"/>
      <c r="N2"/>
      <c r="O2"/>
      <c r="P2"/>
    </row>
    <row r="3" spans="1:16">
      <c r="A3"/>
      <c r="B3"/>
      <c r="C3"/>
      <c r="D3"/>
      <c r="E3">
        <v>1</v>
      </c>
      <c r="F3">
        <v>2</v>
      </c>
      <c r="G3">
        <v>3</v>
      </c>
      <c r="H3">
        <v>4</v>
      </c>
      <c r="I3">
        <v>5</v>
      </c>
      <c r="J3"/>
      <c r="K3"/>
      <c r="L3"/>
      <c r="M3"/>
      <c r="N3"/>
      <c r="O3"/>
      <c r="P3"/>
    </row>
    <row r="4" spans="1:16">
      <c r="A4"/>
      <c r="B4"/>
      <c r="C4"/>
      <c r="D4" t="s">
        <v>141</v>
      </c>
      <c r="E4" t="str">
        <f>E11+E14+E18+E29+E33+E37+E39+E41</f>
        <v>0</v>
      </c>
      <c r="F4" t="str">
        <f>F11+F14+F18+F26+F29+F33+F37+F39+F41</f>
        <v>0</v>
      </c>
      <c r="G4">
        <v>313709.88</v>
      </c>
      <c r="H4" t="str">
        <f>F10/E10*100</f>
        <v>0</v>
      </c>
      <c r="I4" t="str">
        <f>G10/F10*100</f>
        <v>0</v>
      </c>
      <c r="J4"/>
      <c r="K4"/>
      <c r="L4"/>
      <c r="M4"/>
      <c r="N4"/>
      <c r="O4"/>
      <c r="P4"/>
    </row>
    <row r="5" spans="1:16">
      <c r="A5"/>
      <c r="B5"/>
      <c r="C5"/>
      <c r="D5" t="s">
        <v>142</v>
      </c>
      <c r="E5" t="str">
        <f>E12</f>
        <v>0</v>
      </c>
      <c r="F5" t="str">
        <f>F12</f>
        <v>0</v>
      </c>
      <c r="G5">
        <v>12707.34</v>
      </c>
      <c r="H5" t="str">
        <f>F11/E11*100</f>
        <v>0</v>
      </c>
      <c r="I5" t="str">
        <f>G11/F11*100</f>
        <v>0</v>
      </c>
      <c r="J5"/>
      <c r="K5"/>
      <c r="L5"/>
      <c r="M5"/>
      <c r="N5"/>
      <c r="O5">
        <v>522728.46</v>
      </c>
      <c r="P5" t="str">
        <f>O11-F10</f>
        <v>0</v>
      </c>
    </row>
    <row r="6" spans="1:16">
      <c r="A6"/>
      <c r="B6"/>
      <c r="C6">
        <v>50016</v>
      </c>
      <c r="D6" t="s">
        <v>143</v>
      </c>
      <c r="E6">
        <v>6733.5</v>
      </c>
      <c r="F6">
        <v>6959.5</v>
      </c>
      <c r="G6">
        <v>7836</v>
      </c>
      <c r="H6" t="str">
        <f>F12/E12*100</f>
        <v>0</v>
      </c>
      <c r="I6" t="str">
        <f>G12/F12*100</f>
        <v>0</v>
      </c>
      <c r="J6"/>
      <c r="K6"/>
      <c r="L6"/>
      <c r="M6"/>
      <c r="N6"/>
      <c r="O6"/>
      <c r="P6"/>
    </row>
    <row r="7" spans="1:16">
      <c r="A7"/>
      <c r="B7"/>
      <c r="C7">
        <v>50413</v>
      </c>
      <c r="D7" t="s">
        <v>144</v>
      </c>
      <c r="E7"/>
      <c r="F7"/>
      <c r="G7">
        <v>4871.34</v>
      </c>
      <c r="H7" t="str">
        <f>F13/E13*100</f>
        <v>0</v>
      </c>
      <c r="I7" t="str">
        <f>G13/F13*100</f>
        <v>0</v>
      </c>
      <c r="J7"/>
      <c r="K7"/>
      <c r="L7"/>
      <c r="M7"/>
      <c r="N7"/>
      <c r="O7"/>
      <c r="P7"/>
    </row>
    <row r="8" spans="1:16">
      <c r="A8"/>
      <c r="B8"/>
      <c r="C8"/>
      <c r="D8" t="s">
        <v>145</v>
      </c>
      <c r="E8" t="str">
        <f>E15+E16+E17</f>
        <v>0</v>
      </c>
      <c r="F8" t="str">
        <f>F15+F16+F17</f>
        <v>0</v>
      </c>
      <c r="G8">
        <v>213255.46</v>
      </c>
      <c r="H8" t="str">
        <f>F14/E14*100</f>
        <v>0</v>
      </c>
      <c r="I8" t="str">
        <f>G14/F14*100</f>
        <v>0</v>
      </c>
      <c r="J8"/>
      <c r="K8"/>
      <c r="L8"/>
      <c r="M8"/>
      <c r="N8"/>
      <c r="O8"/>
      <c r="P8"/>
    </row>
    <row r="9" spans="1:16">
      <c r="A9"/>
      <c r="B9"/>
      <c r="C9">
        <v>40110</v>
      </c>
      <c r="D9" t="s">
        <v>146</v>
      </c>
      <c r="E9">
        <v>102650.32</v>
      </c>
      <c r="F9">
        <v>189672.09</v>
      </c>
      <c r="G9">
        <v>167139.36</v>
      </c>
      <c r="H9" t="str">
        <f>F15/E15*100</f>
        <v>0</v>
      </c>
      <c r="I9" t="str">
        <f>G15/F15*100</f>
        <v>0</v>
      </c>
      <c r="J9"/>
      <c r="K9"/>
      <c r="L9"/>
      <c r="M9"/>
      <c r="N9"/>
      <c r="O9">
        <v>509</v>
      </c>
      <c r="P9"/>
    </row>
    <row r="10" spans="1:16">
      <c r="A10"/>
      <c r="B10"/>
      <c r="C10">
        <v>50029</v>
      </c>
      <c r="D10" t="s">
        <v>147</v>
      </c>
      <c r="E10">
        <v>30395</v>
      </c>
      <c r="F10">
        <v>33762.5</v>
      </c>
      <c r="G10">
        <v>35480</v>
      </c>
      <c r="H10" t="str">
        <f>F16/E16*100</f>
        <v>0</v>
      </c>
      <c r="I10" t="str">
        <f>G16/F16*100</f>
        <v>0</v>
      </c>
      <c r="J10"/>
      <c r="K10"/>
      <c r="L10"/>
      <c r="M10"/>
      <c r="N10"/>
      <c r="O10">
        <v>24.02</v>
      </c>
      <c r="P10"/>
    </row>
    <row r="11" spans="1:16">
      <c r="A11"/>
      <c r="B11"/>
      <c r="C11">
        <v>50408</v>
      </c>
      <c r="D11" t="s">
        <v>148</v>
      </c>
      <c r="E11">
        <v>9863.1</v>
      </c>
      <c r="F11">
        <v>11075.2</v>
      </c>
      <c r="G11">
        <v>10636.1</v>
      </c>
      <c r="H11" t="str">
        <f>F17/E17*100</f>
        <v>0</v>
      </c>
      <c r="I11" t="str">
        <f>G17/F17*100</f>
        <v>0</v>
      </c>
      <c r="J11"/>
      <c r="K11"/>
      <c r="L11"/>
      <c r="M11"/>
      <c r="N11"/>
      <c r="O11">
        <v>276.12</v>
      </c>
      <c r="P11"/>
    </row>
    <row r="12" spans="1:16">
      <c r="A12"/>
      <c r="B12"/>
      <c r="C12"/>
      <c r="D12" t="s">
        <v>149</v>
      </c>
      <c r="E12" t="str">
        <f>E24+E22+E21+E20+E19</f>
        <v>0</v>
      </c>
      <c r="F12" t="str">
        <f>F19+F20+F21+F22+F24+F25</f>
        <v>0</v>
      </c>
      <c r="G12">
        <v>25974.08</v>
      </c>
      <c r="H12" t="str">
        <f>F18/E18*100</f>
        <v>0</v>
      </c>
      <c r="I12" t="str">
        <f>G18/F18*100</f>
        <v>0</v>
      </c>
      <c r="J12"/>
      <c r="K12"/>
      <c r="L12"/>
      <c r="M12"/>
      <c r="N12"/>
      <c r="O12">
        <v>47.2</v>
      </c>
      <c r="P12"/>
    </row>
    <row r="13" spans="1:16">
      <c r="A13"/>
      <c r="B13"/>
      <c r="C13">
        <v>50001</v>
      </c>
      <c r="D13" t="s">
        <v>150</v>
      </c>
      <c r="E13">
        <v>18260</v>
      </c>
      <c r="F13">
        <v>19913</v>
      </c>
      <c r="G13">
        <v>20675</v>
      </c>
      <c r="H13" t="str">
        <f>F19/E19*100</f>
        <v>0</v>
      </c>
      <c r="I13" t="str">
        <f>G19/F19*100</f>
        <v>0</v>
      </c>
      <c r="J13"/>
      <c r="K13"/>
      <c r="L13"/>
      <c r="M13"/>
      <c r="N13"/>
      <c r="O13"/>
      <c r="P13"/>
    </row>
    <row r="14" spans="1:16">
      <c r="A14"/>
      <c r="B14"/>
      <c r="C14">
        <v>50002</v>
      </c>
      <c r="D14" t="s">
        <v>151</v>
      </c>
      <c r="E14">
        <v>702</v>
      </c>
      <c r="F14">
        <v>96</v>
      </c>
      <c r="G14">
        <v>69</v>
      </c>
      <c r="H14" t="str">
        <f>F20/E20*100</f>
        <v>0</v>
      </c>
      <c r="I14" t="str">
        <f>G20/F20*100</f>
        <v>0</v>
      </c>
      <c r="J14"/>
      <c r="K14"/>
      <c r="L14"/>
      <c r="M14"/>
      <c r="N14"/>
      <c r="O14"/>
      <c r="P14"/>
    </row>
    <row r="15" spans="1:16">
      <c r="A15"/>
      <c r="B15"/>
      <c r="C15">
        <v>50104</v>
      </c>
      <c r="D15" t="s">
        <v>152</v>
      </c>
      <c r="E15">
        <v>1791.3</v>
      </c>
      <c r="F15">
        <v>3600</v>
      </c>
      <c r="G15">
        <v>2500</v>
      </c>
      <c r="H15" t="str">
        <f>F21/E21*100</f>
        <v>0</v>
      </c>
      <c r="I15" t="str">
        <f>G21/F21*100</f>
        <v>0</v>
      </c>
      <c r="J15"/>
      <c r="K15"/>
      <c r="L15"/>
      <c r="M15"/>
      <c r="N15"/>
      <c r="O15"/>
      <c r="P15"/>
    </row>
    <row r="16" spans="1:16">
      <c r="A16"/>
      <c r="B16"/>
      <c r="C16">
        <v>50204</v>
      </c>
      <c r="D16" t="s">
        <v>153</v>
      </c>
      <c r="E16">
        <v>100</v>
      </c>
      <c r="F16">
        <v>95</v>
      </c>
      <c r="G16"/>
      <c r="H16" t="str">
        <f>F22/E22*100</f>
        <v>0</v>
      </c>
      <c r="I16" t="str">
        <f>G22/F22*100</f>
        <v>0</v>
      </c>
      <c r="J16"/>
      <c r="K16"/>
      <c r="L16"/>
      <c r="M16"/>
      <c r="N16"/>
      <c r="O16"/>
      <c r="P16"/>
    </row>
    <row r="17" spans="1:16">
      <c r="A17"/>
      <c r="B17"/>
      <c r="C17">
        <v>50290</v>
      </c>
      <c r="D17" t="s">
        <v>154</v>
      </c>
      <c r="E17"/>
      <c r="F17"/>
      <c r="G17"/>
      <c r="H17" t="str">
        <f>F23/E23*100</f>
        <v>0</v>
      </c>
      <c r="I17" t="str">
        <f>G23/F23*100</f>
        <v>0</v>
      </c>
      <c r="J17"/>
      <c r="K17"/>
      <c r="L17"/>
      <c r="M17"/>
      <c r="N17"/>
      <c r="O17"/>
      <c r="P17"/>
    </row>
    <row r="18" spans="1:16">
      <c r="A18"/>
      <c r="B18"/>
      <c r="C18">
        <v>50405</v>
      </c>
      <c r="D18" t="s">
        <v>155</v>
      </c>
      <c r="E18">
        <v>1145</v>
      </c>
      <c r="F18">
        <v>1555.05</v>
      </c>
      <c r="G18">
        <v>1730.08</v>
      </c>
      <c r="H18" t="str">
        <f>F24/E24*100</f>
        <v>0</v>
      </c>
      <c r="I18" t="str">
        <f>G24/F24*100</f>
        <v>0</v>
      </c>
      <c r="J18"/>
      <c r="K18"/>
      <c r="L18"/>
      <c r="M18"/>
      <c r="N18"/>
      <c r="O18"/>
      <c r="P18"/>
    </row>
    <row r="19" spans="1:16">
      <c r="A19"/>
      <c r="B19"/>
      <c r="C19">
        <v>50505</v>
      </c>
      <c r="D19" t="s">
        <v>156</v>
      </c>
      <c r="E19"/>
      <c r="F19">
        <v>50</v>
      </c>
      <c r="G19"/>
      <c r="H19" t="str">
        <f>F25/E25*100</f>
        <v>0</v>
      </c>
      <c r="I19" t="str">
        <f>G25/F25*100</f>
        <v>0</v>
      </c>
      <c r="J19"/>
      <c r="K19"/>
      <c r="L19"/>
      <c r="M19"/>
      <c r="N19"/>
      <c r="O19"/>
      <c r="P19"/>
    </row>
    <row r="20" spans="1:16">
      <c r="A20"/>
      <c r="B20"/>
      <c r="C20"/>
      <c r="D20" t="s">
        <v>157</v>
      </c>
      <c r="E20" t="s">
        <v>158</v>
      </c>
      <c r="F20" t="str">
        <f>F27+F28</f>
        <v>0</v>
      </c>
      <c r="G20">
        <v>3591</v>
      </c>
      <c r="H20" t="str">
        <f>F26/E26*100</f>
        <v>0</v>
      </c>
      <c r="I20" t="str">
        <f>G26/F26*100</f>
        <v>0</v>
      </c>
      <c r="J20"/>
      <c r="K20"/>
      <c r="L20"/>
      <c r="M20"/>
      <c r="N20"/>
      <c r="O20"/>
      <c r="P20"/>
    </row>
    <row r="21" spans="1:16">
      <c r="A21"/>
      <c r="B21"/>
      <c r="C21">
        <v>50111</v>
      </c>
      <c r="D21" t="s">
        <v>159</v>
      </c>
      <c r="E21"/>
      <c r="F21">
        <v>0</v>
      </c>
      <c r="G21"/>
      <c r="H21" t="str">
        <f>F27/E27*100</f>
        <v>0</v>
      </c>
      <c r="I21" t="str">
        <f>G27/F27*100</f>
        <v>0</v>
      </c>
      <c r="J21"/>
      <c r="K21"/>
      <c r="L21"/>
      <c r="M21"/>
      <c r="N21"/>
      <c r="O21"/>
      <c r="P21"/>
    </row>
    <row r="22" spans="1:16">
      <c r="A22"/>
      <c r="B22"/>
      <c r="C22">
        <v>50012</v>
      </c>
      <c r="D22" t="s">
        <v>160</v>
      </c>
      <c r="E22"/>
      <c r="F22">
        <v>0</v>
      </c>
      <c r="G22">
        <v>3591</v>
      </c>
      <c r="H22" t="str">
        <f>F28/E28*100</f>
        <v>0</v>
      </c>
      <c r="I22" t="str">
        <f>G28/F28*100</f>
        <v>0</v>
      </c>
      <c r="J22"/>
      <c r="K22"/>
      <c r="L22"/>
      <c r="M22"/>
      <c r="N22"/>
      <c r="O22"/>
      <c r="P22"/>
    </row>
    <row r="23" spans="1:16">
      <c r="A23"/>
      <c r="B23"/>
      <c r="C23"/>
      <c r="D23" t="s">
        <v>161</v>
      </c>
      <c r="E23" t="str">
        <f>E32+E31+E30</f>
        <v>0</v>
      </c>
      <c r="F23" t="str">
        <f>F32+F31+F30</f>
        <v>0</v>
      </c>
      <c r="G23">
        <v>14898</v>
      </c>
      <c r="H23" t="str">
        <f>F29/E29*100</f>
        <v>0</v>
      </c>
      <c r="I23" t="str">
        <f>G29/F29*100</f>
        <v>0</v>
      </c>
      <c r="J23"/>
      <c r="K23"/>
      <c r="L23"/>
      <c r="M23"/>
      <c r="N23"/>
      <c r="O23"/>
      <c r="P23"/>
    </row>
    <row r="24" spans="1:16">
      <c r="A24"/>
      <c r="B24"/>
      <c r="C24">
        <v>50011</v>
      </c>
      <c r="D24" t="s">
        <v>162</v>
      </c>
      <c r="E24">
        <v>5820</v>
      </c>
      <c r="F24">
        <v>6868</v>
      </c>
      <c r="G24">
        <v>7850</v>
      </c>
      <c r="H24" t="str">
        <f>F30/E30*100</f>
        <v>0</v>
      </c>
      <c r="I24" t="str">
        <f>G30/F30*100</f>
        <v>0</v>
      </c>
      <c r="J24"/>
      <c r="K24"/>
      <c r="L24"/>
      <c r="M24"/>
      <c r="N24"/>
      <c r="O24"/>
      <c r="P24"/>
    </row>
    <row r="25" spans="1:16">
      <c r="A25"/>
      <c r="B25"/>
      <c r="C25">
        <v>50019</v>
      </c>
      <c r="D25" t="s">
        <v>163</v>
      </c>
      <c r="E25">
        <v>3638</v>
      </c>
      <c r="F25">
        <v>2742</v>
      </c>
      <c r="G25">
        <v>4762</v>
      </c>
      <c r="H25" t="str">
        <f>F31/E31*100</f>
        <v>0</v>
      </c>
      <c r="I25" t="str">
        <f>G31/F31*100</f>
        <v>0</v>
      </c>
      <c r="J25"/>
      <c r="K25"/>
      <c r="L25"/>
      <c r="M25"/>
      <c r="N25"/>
      <c r="O25"/>
      <c r="P25"/>
    </row>
    <row r="26" spans="1:16">
      <c r="A26"/>
      <c r="B26"/>
      <c r="C26">
        <v>50504</v>
      </c>
      <c r="D26" t="s">
        <v>164</v>
      </c>
      <c r="E26">
        <v>4407</v>
      </c>
      <c r="F26">
        <v>3735</v>
      </c>
      <c r="G26">
        <v>2286</v>
      </c>
      <c r="H26" t="str">
        <f>F32/E32*100</f>
        <v>0</v>
      </c>
      <c r="I26" t="str">
        <f>G32/F32*100</f>
        <v>0</v>
      </c>
      <c r="J26"/>
      <c r="K26"/>
      <c r="L26"/>
      <c r="M26"/>
      <c r="N26"/>
      <c r="O26"/>
      <c r="P26"/>
    </row>
    <row r="27" spans="1:16">
      <c r="A27"/>
      <c r="B27"/>
      <c r="C27"/>
      <c r="D27" t="s">
        <v>165</v>
      </c>
      <c r="E27" t="str">
        <f>E34+E35+E36</f>
        <v>0</v>
      </c>
      <c r="F27" t="str">
        <f>F34+F35+F36</f>
        <v>0</v>
      </c>
      <c r="G27">
        <v>5849.5</v>
      </c>
      <c r="H27" t="str">
        <f>F33/E33*100</f>
        <v>0</v>
      </c>
      <c r="I27" t="str">
        <f>G33/F33*100</f>
        <v>0</v>
      </c>
      <c r="J27"/>
      <c r="K27"/>
      <c r="L27"/>
      <c r="M27"/>
      <c r="N27"/>
      <c r="O27"/>
      <c r="P27"/>
    </row>
    <row r="28" spans="1:16">
      <c r="A28"/>
      <c r="B28"/>
      <c r="C28">
        <v>50009</v>
      </c>
      <c r="D28" t="s">
        <v>166</v>
      </c>
      <c r="E28">
        <v>10928</v>
      </c>
      <c r="F28">
        <v>4750</v>
      </c>
      <c r="G28">
        <v>4375.5</v>
      </c>
      <c r="H28" t="str">
        <f>F34/E34*100</f>
        <v>0</v>
      </c>
      <c r="I28" t="str">
        <f>G34/F34*100</f>
        <v>0</v>
      </c>
      <c r="J28"/>
      <c r="K28"/>
      <c r="L28"/>
      <c r="M28"/>
      <c r="N28"/>
      <c r="O28"/>
      <c r="P28"/>
    </row>
    <row r="29" spans="1:16">
      <c r="A29"/>
      <c r="B29"/>
      <c r="C29">
        <v>50503</v>
      </c>
      <c r="D29" t="s">
        <v>167</v>
      </c>
      <c r="E29">
        <v>1639</v>
      </c>
      <c r="F29">
        <v>891</v>
      </c>
      <c r="G29">
        <v>270</v>
      </c>
      <c r="H29" t="str">
        <f>F35/E35*100</f>
        <v>0</v>
      </c>
      <c r="I29" t="str">
        <f>G35/F35*100</f>
        <v>0</v>
      </c>
      <c r="J29"/>
      <c r="K29"/>
      <c r="L29"/>
      <c r="M29"/>
      <c r="N29"/>
      <c r="O29"/>
      <c r="P29"/>
    </row>
    <row r="30" spans="1:16">
      <c r="A30"/>
      <c r="B30"/>
      <c r="C30">
        <v>50026</v>
      </c>
      <c r="D30" t="s">
        <v>168</v>
      </c>
      <c r="E30">
        <v>177</v>
      </c>
      <c r="F30">
        <v>1327</v>
      </c>
      <c r="G30">
        <v>1204</v>
      </c>
      <c r="H30" t="str">
        <f>F36/E36*100</f>
        <v>0</v>
      </c>
      <c r="I30" t="str">
        <f>G36/F36*100</f>
        <v>0</v>
      </c>
      <c r="J30"/>
      <c r="K30"/>
      <c r="L30"/>
      <c r="M30"/>
      <c r="N30"/>
      <c r="O30"/>
      <c r="P30"/>
    </row>
    <row r="31" spans="1:16">
      <c r="A31"/>
      <c r="B31"/>
      <c r="C31"/>
      <c r="D31" t="s">
        <v>169</v>
      </c>
      <c r="E31" t="str">
        <f>E38</f>
        <v>0</v>
      </c>
      <c r="F31" t="str">
        <f>F38</f>
        <v>0</v>
      </c>
      <c r="G31">
        <v>18505.5</v>
      </c>
      <c r="H31" t="str">
        <f>F37/E37*100</f>
        <v>0</v>
      </c>
      <c r="I31" t="str">
        <f>G37/F37*100</f>
        <v>0</v>
      </c>
      <c r="J31"/>
      <c r="K31"/>
      <c r="L31"/>
      <c r="M31"/>
      <c r="N31"/>
      <c r="O31"/>
      <c r="P31"/>
    </row>
    <row r="32" spans="1:16">
      <c r="A32"/>
      <c r="B32"/>
      <c r="C32">
        <v>50409</v>
      </c>
      <c r="D32" t="s">
        <v>170</v>
      </c>
      <c r="E32">
        <v>12801.8</v>
      </c>
      <c r="F32">
        <v>16256.5</v>
      </c>
      <c r="G32">
        <v>18505.5</v>
      </c>
      <c r="H32" t="str">
        <f>F38/E38*100</f>
        <v>0</v>
      </c>
      <c r="I32" t="str">
        <f>G38/F38*100</f>
        <v>0</v>
      </c>
      <c r="J32"/>
      <c r="K32"/>
      <c r="L32"/>
      <c r="M32"/>
      <c r="N32"/>
      <c r="O32"/>
      <c r="P32"/>
    </row>
    <row r="33" spans="1:16">
      <c r="A33"/>
      <c r="B33"/>
      <c r="C33"/>
      <c r="D33" t="s">
        <v>171</v>
      </c>
      <c r="E33" t="str">
        <f>E40</f>
        <v>0</v>
      </c>
      <c r="F33" t="str">
        <f>F40</f>
        <v>0</v>
      </c>
      <c r="G33">
        <v>36</v>
      </c>
      <c r="H33" t="str">
        <f>F39/E39*100</f>
        <v>0</v>
      </c>
      <c r="I33" t="str">
        <f>G39/F39*100</f>
        <v>0</v>
      </c>
      <c r="J33"/>
      <c r="K33"/>
      <c r="L33"/>
      <c r="M33"/>
      <c r="N33"/>
      <c r="O33"/>
      <c r="P33"/>
    </row>
    <row r="34" spans="1:16">
      <c r="A34"/>
      <c r="B34"/>
      <c r="C34">
        <v>50401</v>
      </c>
      <c r="D34" t="s">
        <v>172</v>
      </c>
      <c r="E34">
        <v>304</v>
      </c>
      <c r="F34">
        <v>48</v>
      </c>
      <c r="G34">
        <v>36</v>
      </c>
      <c r="H34" t="str">
        <f>F40/E40*100</f>
        <v>0</v>
      </c>
      <c r="I34" t="str">
        <f>G40/F40*100</f>
        <v>0</v>
      </c>
      <c r="J34"/>
      <c r="K34"/>
      <c r="L34"/>
      <c r="M34"/>
      <c r="N34"/>
      <c r="O34"/>
      <c r="P34"/>
    </row>
    <row r="35" spans="1:16">
      <c r="A35"/>
      <c r="B35"/>
      <c r="C35"/>
      <c r="D35" t="s">
        <v>173</v>
      </c>
      <c r="E35" t="str">
        <f>E42+E43</f>
        <v>0</v>
      </c>
      <c r="F35" t="str">
        <f>F42+F43</f>
        <v>0</v>
      </c>
      <c r="G35">
        <v>18893</v>
      </c>
      <c r="H35" t="str">
        <f>F41/E41*100</f>
        <v>0</v>
      </c>
      <c r="I35" t="str">
        <f>G41/F41*100</f>
        <v>0</v>
      </c>
      <c r="J35"/>
      <c r="K35"/>
      <c r="L35"/>
      <c r="M35"/>
      <c r="N35"/>
      <c r="O35"/>
      <c r="P35"/>
    </row>
    <row r="36" spans="1:16">
      <c r="A36"/>
      <c r="B36"/>
      <c r="C36">
        <v>50409</v>
      </c>
      <c r="D36" t="s">
        <v>174</v>
      </c>
      <c r="E36">
        <v>8835</v>
      </c>
      <c r="F36">
        <v>10126.5</v>
      </c>
      <c r="G36">
        <v>6440</v>
      </c>
      <c r="H36" t="str">
        <f>F42/E42*100</f>
        <v>0</v>
      </c>
      <c r="I36" t="str">
        <f>G42/F42*100</f>
        <v>0</v>
      </c>
      <c r="J36"/>
      <c r="K36"/>
      <c r="L36"/>
      <c r="M36"/>
      <c r="N36"/>
      <c r="O36"/>
      <c r="P36"/>
    </row>
    <row r="37" spans="1:16">
      <c r="A37"/>
      <c r="B37"/>
      <c r="C37"/>
      <c r="D37" t="s">
        <v>175</v>
      </c>
      <c r="E37">
        <v>6410</v>
      </c>
      <c r="F37">
        <v>6270</v>
      </c>
      <c r="G37">
        <v>12453</v>
      </c>
      <c r="H37" t="str">
        <f>F43/E43*100</f>
        <v>0</v>
      </c>
      <c r="I37" t="str">
        <f>G43/F43*100</f>
        <v>0</v>
      </c>
      <c r="J37"/>
      <c r="K37"/>
      <c r="L37"/>
      <c r="M37"/>
      <c r="N37"/>
      <c r="O37"/>
      <c r="P37"/>
    </row>
    <row r="38" spans="1:16">
      <c r="A38"/>
      <c r="B38"/>
      <c r="C38"/>
      <c r="D38" t="s">
        <v>176</v>
      </c>
      <c r="E38">
        <v>22755</v>
      </c>
      <c r="F38">
        <v>1100</v>
      </c>
      <c r="G38"/>
      <c r="H38"/>
      <c r="I38"/>
      <c r="J38"/>
      <c r="K38"/>
      <c r="L38"/>
      <c r="M38"/>
      <c r="N38"/>
      <c r="O38"/>
      <c r="P38"/>
    </row>
    <row r="39" spans="1:16">
      <c r="A39"/>
      <c r="B39"/>
      <c r="C39"/>
      <c r="D39" t="s">
        <v>177</v>
      </c>
      <c r="E39">
        <v>570</v>
      </c>
      <c r="F39"/>
      <c r="G39"/>
      <c r="H39"/>
      <c r="I39"/>
      <c r="J39"/>
      <c r="K39"/>
      <c r="L39"/>
      <c r="M39"/>
      <c r="N39"/>
      <c r="O39"/>
      <c r="P39"/>
    </row>
    <row r="40" spans="1:16">
      <c r="A40"/>
      <c r="B40"/>
      <c r="C40"/>
      <c r="D40" t="s">
        <v>178</v>
      </c>
      <c r="E40">
        <v>950</v>
      </c>
      <c r="F40">
        <v>56276</v>
      </c>
      <c r="G40"/>
      <c r="H40"/>
      <c r="I40"/>
      <c r="J40"/>
      <c r="K40"/>
      <c r="L40"/>
      <c r="M40"/>
      <c r="N40"/>
      <c r="O40"/>
      <c r="P40"/>
    </row>
    <row r="41" spans="1:16">
      <c r="A41"/>
      <c r="B41"/>
      <c r="C41"/>
      <c r="D41" t="s">
        <v>179</v>
      </c>
      <c r="E41" t="str">
        <f>SUM(E45:E47)</f>
        <v>0</v>
      </c>
      <c r="F41" t="str">
        <f>SUM(F45:F47)</f>
        <v>0</v>
      </c>
      <c r="G41"/>
      <c r="H41"/>
      <c r="I41"/>
      <c r="J41"/>
      <c r="K41"/>
      <c r="L41"/>
      <c r="M41"/>
      <c r="N41"/>
      <c r="O41"/>
      <c r="P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/>
      <c r="B1" t="s">
        <v>180</v>
      </c>
      <c r="C1"/>
      <c r="D1"/>
      <c r="E1"/>
      <c r="F1"/>
      <c r="G1"/>
      <c r="H1"/>
    </row>
    <row r="2" spans="1:8">
      <c r="A2"/>
      <c r="B2" t="s">
        <v>181</v>
      </c>
      <c r="C2"/>
      <c r="D2"/>
      <c r="E2"/>
      <c r="F2" t="s">
        <v>182</v>
      </c>
      <c r="G2" t="s">
        <v>183</v>
      </c>
      <c r="H2" t="s">
        <v>184</v>
      </c>
    </row>
    <row r="3" spans="1:8">
      <c r="A3"/>
      <c r="B3" t="s">
        <v>185</v>
      </c>
      <c r="C3"/>
      <c r="D3"/>
      <c r="E3"/>
      <c r="F3">
        <v>2528692.27</v>
      </c>
      <c r="G3">
        <v>12113.56</v>
      </c>
      <c r="H3" t="str">
        <f>F4-G4</f>
        <v>0</v>
      </c>
    </row>
    <row r="4" spans="1:8">
      <c r="A4"/>
      <c r="B4" t="s">
        <v>186</v>
      </c>
      <c r="C4"/>
      <c r="D4"/>
      <c r="E4"/>
      <c r="F4">
        <v>969954.4</v>
      </c>
      <c r="G4">
        <v>41591.32</v>
      </c>
      <c r="H4" t="str">
        <f>F5-G5</f>
        <v>0</v>
      </c>
    </row>
    <row r="5" spans="1:8">
      <c r="A5"/>
      <c r="B5" t="s">
        <v>187</v>
      </c>
      <c r="C5"/>
      <c r="D5"/>
      <c r="E5"/>
      <c r="F5">
        <v>101258.59</v>
      </c>
      <c r="G5">
        <v>0</v>
      </c>
      <c r="H5" t="str">
        <f>F6-G6</f>
        <v>0</v>
      </c>
    </row>
    <row r="6" spans="1:8">
      <c r="A6"/>
      <c r="B6" t="s">
        <v>188</v>
      </c>
      <c r="C6"/>
      <c r="D6"/>
      <c r="E6"/>
      <c r="F6">
        <v>279211.35</v>
      </c>
      <c r="G6">
        <v>132</v>
      </c>
      <c r="H6" t="str">
        <f>F7-G7</f>
        <v>0</v>
      </c>
    </row>
    <row r="7" spans="1:8">
      <c r="A7"/>
      <c r="B7" t="s">
        <v>189</v>
      </c>
      <c r="C7"/>
      <c r="D7"/>
      <c r="E7"/>
      <c r="F7">
        <v>492021.1</v>
      </c>
      <c r="G7">
        <v>3020.58</v>
      </c>
      <c r="H7" t="str">
        <f>F8-G8</f>
        <v>0</v>
      </c>
    </row>
    <row r="8" spans="1:8">
      <c r="A8"/>
      <c r="B8" t="s">
        <v>76</v>
      </c>
      <c r="C8"/>
      <c r="D8"/>
      <c r="E8"/>
      <c r="F8">
        <v>4371137.71</v>
      </c>
      <c r="G8">
        <v>56857.46</v>
      </c>
      <c r="H8" t="str">
        <f>F9-G9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Shpenzimet sipas kategorive</vt:lpstr>
      <vt:lpstr>Fondet burimore</vt:lpstr>
      <vt:lpstr>AccountAnalysisSummaryReport</vt:lpstr>
      <vt:lpstr>Te hyrat tm2</vt:lpstr>
      <vt:lpstr>Kategorit ekonomike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2026-07-28T06:30:26+00:00</dcterms:created>
  <dcterms:modified xsi:type="dcterms:W3CDTF">2026-07-28T06:30:26+00:00</dcterms:modified>
  <dc:title>Untitled Spreadsheet</dc:title>
  <dc:description/>
  <dc:subject/>
  <cp:keywords/>
  <cp:category/>
</cp:coreProperties>
</file>